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0" windowWidth="19092" windowHeight="12768" activeTab="2"/>
  </bookViews>
  <sheets>
    <sheet name="Model" sheetId="1" r:id="rId1"/>
    <sheet name="treeCalc_1" sheetId="4" state="hidden" r:id="rId2"/>
    <sheet name="Strategy Region B4, B5" sheetId="9" r:id="rId3"/>
  </sheets>
  <definedNames>
    <definedName name="MF_MarkerListIsResource_1" hidden="1">FALSE</definedName>
    <definedName name="MF_MarkerListIsResource_2" hidden="1">FALSE</definedName>
    <definedName name="MF_MarkerListIsResource_3" hidden="1">FALSE</definedName>
    <definedName name="MF_MarkerListIsResource_4" hidden="1">FALSE</definedName>
    <definedName name="MF_MarkerListIsResource_5" hidden="1">FALSE</definedName>
    <definedName name="MF_MarkerListIsResource_6" hidden="1">FALSE</definedName>
    <definedName name="MF_MarkerListIsResource_7" hidden="1">FALSE</definedName>
    <definedName name="MindFMapsExist" hidden="1">TRUE</definedName>
    <definedName name="PalisadeReportWorksheetCreatedBy" localSheetId="2">"PrecisionTree"</definedName>
    <definedName name="PTree_PolicySuggestion_IncludeDecisionTable" hidden="1">TRUE</definedName>
    <definedName name="PTree_PolicySuggestion_IncludeOptimalDecisionTree" hidden="1">TRUE</definedName>
    <definedName name="PTree_PolicySuggestion_Model" hidden="1">PTreeObjectReference(PTDecisionTree_1,treeCalc_1!$A$1)</definedName>
    <definedName name="PTree_PolicySuggestion_StartingNode" hidden="1">PTreeObjectReference(NULL,NULL)</definedName>
    <definedName name="PTree_RiskProfile_IncludeCumulativeChart" hidden="1">FALSE</definedName>
    <definedName name="PTree_RiskProfile_IncludeProbabilityChart" hidden="1">TRUE</definedName>
    <definedName name="PTree_RiskProfile_IncludeStatisticalSummary" hidden="1">FALSE</definedName>
    <definedName name="PTree_RiskProfile_Model" hidden="1">PTreeObjectReference(PTDecisionTree_1,treeCalc_1!$A$1)</definedName>
    <definedName name="PTree_RiskProfile_PathsToAnalyze" hidden="1">0</definedName>
    <definedName name="PTree_RiskProfile_StartingNode" hidden="1">PTreeObjectReference(NULL,NULL)</definedName>
    <definedName name="PTree_SensitivityAnalysis_AnalysisType" hidden="1">1</definedName>
    <definedName name="PTree_SensitivityAnalysis_GraphsDisplayPercentageChange" hidden="1">FALSE</definedName>
    <definedName name="PTree_SensitivityAnalysis_IncludeSensitivityGraph" hidden="1">TRUE</definedName>
    <definedName name="PTree_SensitivityAnalysis_IncludeSpiderGraph" hidden="1">TRUE</definedName>
    <definedName name="PTree_SensitivityAnalysis_IncludeStrategyRegion" hidden="1">TRUE</definedName>
    <definedName name="PTree_SensitivityAnalysis_IncludeTornadoGraph" hidden="1">TRUE</definedName>
    <definedName name="PTree_SensitivityAnalysis_Inputs_1_AlternateCellLabel" hidden="1">""</definedName>
    <definedName name="PTree_SensitivityAnalysis_Inputs_1_BaseValueIsAutomatic" hidden="1">TRUE</definedName>
    <definedName name="PTree_SensitivityAnalysis_Inputs_1_MaintainProbabilityNormalization" hidden="1">FALSE</definedName>
    <definedName name="PTree_SensitivityAnalysis_Inputs_1_ManualBaseValue" hidden="1">0</definedName>
    <definedName name="PTree_SensitivityAnalysis_Inputs_1_Maximum" hidden="1">0.4</definedName>
    <definedName name="PTree_SensitivityAnalysis_Inputs_1_Minimum" hidden="1">0.1</definedName>
    <definedName name="PTree_SensitivityAnalysis_Inputs_1_OneWayAnalysis" hidden="1">1</definedName>
    <definedName name="PTree_SensitivityAnalysis_Inputs_1_Steps" hidden="1">7</definedName>
    <definedName name="PTree_SensitivityAnalysis_Inputs_1_TwoWayAnalysis" hidden="1">1</definedName>
    <definedName name="PTree_SensitivityAnalysis_Inputs_1_VariationMethod" hidden="1">2</definedName>
    <definedName name="PTree_SensitivityAnalysis_Inputs_1_VaryCell" hidden="1">Model!$B$4</definedName>
    <definedName name="PTree_SensitivityAnalysis_Inputs_2_AlternateCellLabel" hidden="1">""</definedName>
    <definedName name="PTree_SensitivityAnalysis_Inputs_2_BaseValueIsAutomatic" hidden="1">TRUE</definedName>
    <definedName name="PTree_SensitivityAnalysis_Inputs_2_MaintainProbabilityNormalization" hidden="1">FALSE</definedName>
    <definedName name="PTree_SensitivityAnalysis_Inputs_2_ManualBaseValue" hidden="1">0</definedName>
    <definedName name="PTree_SensitivityAnalysis_Inputs_2_Maximum" hidden="1">5000</definedName>
    <definedName name="PTree_SensitivityAnalysis_Inputs_2_Minimum" hidden="1">1000</definedName>
    <definedName name="PTree_SensitivityAnalysis_Inputs_2_OneWayAnalysis" hidden="1">1</definedName>
    <definedName name="PTree_SensitivityAnalysis_Inputs_2_Steps" hidden="1">9</definedName>
    <definedName name="PTree_SensitivityAnalysis_Inputs_2_TwoWayAnalysis" hidden="1">2</definedName>
    <definedName name="PTree_SensitivityAnalysis_Inputs_2_VariationMethod" hidden="1">2</definedName>
    <definedName name="PTree_SensitivityAnalysis_Inputs_2_VaryCell" hidden="1">Model!$B$5</definedName>
    <definedName name="PTree_SensitivityAnalysis_Inputs_Count" hidden="1">2</definedName>
    <definedName name="PTree_SensitivityAnalysis_Output_AlternateCellLabel" hidden="1">""</definedName>
    <definedName name="PTree_SensitivityAnalysis_Output_Model" hidden="1">PTreeObjectReference(PTDecisionTree_1,treeCalc_1!$A$1)</definedName>
    <definedName name="PTree_SensitivityAnalysis_Output_OutputType" hidden="1">1</definedName>
    <definedName name="PTree_SensitivityAnalysis_Output_StartingNode" hidden="1">PTreeObjectReference(NULL,NULL)</definedName>
    <definedName name="PTree_SensitivityAnalysis_UpdateDisplay" hidden="1">FALSE</definedName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E20" i="1" l="1"/>
  <c r="K20" i="4" s="1"/>
  <c r="E18" i="1"/>
  <c r="K19" i="4" s="1"/>
  <c r="E14" i="1"/>
  <c r="D17" i="1"/>
  <c r="J16" i="4" s="1"/>
  <c r="C22" i="1"/>
  <c r="K14" i="4" s="1"/>
  <c r="C28" i="1"/>
  <c r="K15" i="4" s="1"/>
  <c r="B27" i="1"/>
  <c r="J12" i="4" s="1"/>
  <c r="K18" i="4"/>
  <c r="O16" i="4"/>
  <c r="J17" i="4"/>
  <c r="J14" i="4"/>
  <c r="O14" i="4"/>
  <c r="J15" i="4"/>
  <c r="O12" i="4"/>
  <c r="J13" i="4"/>
  <c r="K11" i="4"/>
  <c r="J11" i="4"/>
  <c r="O11" i="4"/>
  <c r="B11" i="4"/>
  <c r="B2" i="4"/>
  <c r="D10" i="1" l="1"/>
  <c r="E15" i="1" s="1"/>
  <c r="J18" i="4" s="1"/>
  <c r="D11" i="1"/>
  <c r="E19" i="1" s="1"/>
  <c r="J19" i="4" s="1"/>
  <c r="D12" i="1"/>
  <c r="E21" i="1" s="1"/>
  <c r="J20" i="4" s="1"/>
  <c r="F2" i="4"/>
  <c r="B31" i="1"/>
  <c r="F20" i="1"/>
  <c r="F19" i="1"/>
  <c r="D24" i="1"/>
  <c r="F15" i="1"/>
  <c r="D29" i="1"/>
  <c r="C32" i="1"/>
  <c r="E25" i="1"/>
  <c r="D16" i="1"/>
  <c r="B32" i="1"/>
  <c r="C33" i="1"/>
  <c r="D28" i="1"/>
  <c r="C27" i="1"/>
  <c r="F21" i="1"/>
  <c r="E24" i="1"/>
  <c r="F18" i="1"/>
  <c r="F14" i="1"/>
  <c r="B26" i="1"/>
  <c r="D23" i="1"/>
  <c r="E17" i="1"/>
  <c r="A18" i="4" l="1"/>
  <c r="A20" i="4"/>
  <c r="A16" i="4"/>
  <c r="A19" i="4"/>
  <c r="A14" i="4"/>
  <c r="A15" i="4"/>
  <c r="A12" i="4"/>
  <c r="A11" i="4"/>
  <c r="A13" i="4"/>
  <c r="A17" i="4"/>
</calcChain>
</file>

<file path=xl/sharedStrings.xml><?xml version="1.0" encoding="utf-8"?>
<sst xmlns="http://schemas.openxmlformats.org/spreadsheetml/2006/main" count="123" uniqueCount="80">
  <si>
    <t>Probability</t>
  </si>
  <si>
    <t>Sales volume</t>
  </si>
  <si>
    <t>Unit margin</t>
  </si>
  <si>
    <t>Market</t>
  </si>
  <si>
    <t>Great</t>
  </si>
  <si>
    <t>Fair</t>
  </si>
  <si>
    <t>Awful</t>
  </si>
  <si>
    <t>Net revenue</t>
  </si>
  <si>
    <t>Fixed development cost</t>
  </si>
  <si>
    <t>Fixed marketing cost</t>
  </si>
  <si>
    <t>Name</t>
  </si>
  <si>
    <t>SheetRef</t>
  </si>
  <si>
    <t>GenInfo</t>
  </si>
  <si>
    <t>Def. Link</t>
  </si>
  <si>
    <t>EXT REFS</t>
  </si>
  <si>
    <t>Def. Form</t>
  </si>
  <si>
    <t>Calc Macro</t>
  </si>
  <si>
    <t>Highest#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</si>
  <si>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</si>
  <si>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</si>
  <si>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</si>
  <si>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</si>
  <si>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</si>
  <si>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</si>
  <si>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</si>
  <si>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</si>
  <si>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</si>
  <si>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</si>
  <si>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</si>
  <si>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</si>
  <si>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</si>
  <si>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</si>
  <si>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</si>
  <si>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</si>
  <si>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</si>
  <si>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</si>
  <si>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</si>
  <si>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</si>
  <si>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</si>
  <si>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</si>
  <si>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</si>
  <si>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</si>
  <si>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</si>
  <si>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</si>
  <si>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Collapsed</t>
  </si>
  <si>
    <t>=</t>
  </si>
  <si>
    <t>6.2.0</t>
  </si>
  <si>
    <t>5.0.0</t>
  </si>
  <si>
    <t>&lt;NF&gt;</t>
  </si>
  <si>
    <t>Automatic</t>
  </si>
  <si>
    <t/>
  </si>
  <si>
    <t>DEFAULT</t>
  </si>
  <si>
    <t>0</t>
  </si>
  <si>
    <t>0,1,1,0,0,Exponential, 0,0,-1,0,-1,-1,.0001</t>
  </si>
  <si>
    <t>New Product Decisions</t>
  </si>
  <si>
    <t>Continue development?</t>
  </si>
  <si>
    <t>4,0,0,0,1,0,0</t>
  </si>
  <si>
    <t>2,0,0,2,2,3,0,0,0</t>
  </si>
  <si>
    <t>Yes</t>
  </si>
  <si>
    <t>No</t>
  </si>
  <si>
    <t>Technological success?</t>
  </si>
  <si>
    <t>4,0,0,0,2,0,0</t>
  </si>
  <si>
    <t>1,0,0,2,4,5,1,0,0</t>
  </si>
  <si>
    <t>Market product?</t>
  </si>
  <si>
    <t>4,0,0,0,4,0,0</t>
  </si>
  <si>
    <t>2,0,0,2,6,7,2,0,0</t>
  </si>
  <si>
    <t>4,0,0,0,6,0,0</t>
  </si>
  <si>
    <t>1,0,0,3,8,9,10,4,0,0</t>
  </si>
  <si>
    <t>Proability of failure</t>
  </si>
  <si>
    <t>Inputs</t>
  </si>
  <si>
    <t>Acme multistage new product decisions with technological uncertainty</t>
  </si>
  <si>
    <t>PrecisionTree Sensitivity Analysis - Strategy Region (2-Way)</t>
  </si>
  <si>
    <r>
      <t>Performed By:</t>
    </r>
    <r>
      <rPr>
        <sz val="8"/>
        <color theme="1"/>
        <rFont val="Tahoma"/>
        <family val="2"/>
      </rPr>
      <t xml:space="preserve"> Chris</t>
    </r>
  </si>
  <si>
    <r>
      <t>Node:</t>
    </r>
    <r>
      <rPr>
        <sz val="8"/>
        <color theme="1"/>
        <rFont val="Tahoma"/>
        <family val="2"/>
      </rPr>
      <t xml:space="preserve"> 'Continue development?' (B31)</t>
    </r>
  </si>
  <si>
    <r>
      <t>Input #1:</t>
    </r>
    <r>
      <rPr>
        <sz val="8"/>
        <color theme="1"/>
        <rFont val="Tahoma"/>
        <family val="2"/>
      </rPr>
      <t xml:space="preserve"> Proability of failure (B4)</t>
    </r>
  </si>
  <si>
    <r>
      <t>Input #2:</t>
    </r>
    <r>
      <rPr>
        <sz val="8"/>
        <color theme="1"/>
        <rFont val="Tahoma"/>
        <family val="2"/>
      </rPr>
      <t xml:space="preserve"> Fixed development cost (B5)</t>
    </r>
  </si>
  <si>
    <t>Strategy Region Chart Data</t>
  </si>
  <si>
    <t>Proability of failure (B4)</t>
  </si>
  <si>
    <t>Fixed development cost (B5)</t>
  </si>
  <si>
    <r>
      <t>Date:</t>
    </r>
    <r>
      <rPr>
        <sz val="8"/>
        <color theme="1"/>
        <rFont val="Tahoma"/>
        <family val="2"/>
      </rPr>
      <t xml:space="preserve"> Thursday, March 13, 2014 11:43:10 AM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</si>
</sst>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[&gt;0.00001]0.0###%;[=0]0.0%;0.00E+00"/>
    <numFmt numFmtId="166" formatCode="&quot;$&quot;#,##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8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8000"/>
      <name val="Calibri"/>
      <family val="2"/>
      <scheme val="minor"/>
    </font>
    <font>
      <sz val="8"/>
      <color rgb="FF008000"/>
      <name val="Calibri"/>
      <family val="2"/>
      <scheme val="minor"/>
    </font>
    <font>
      <b/>
      <sz val="8"/>
      <color rgb="FF800000"/>
      <name val="Calibri"/>
      <family val="2"/>
      <scheme val="minor"/>
    </font>
    <font>
      <sz val="8"/>
      <color rgb="FF800000"/>
      <name val="Calibri"/>
      <family val="2"/>
      <scheme val="minor"/>
    </font>
    <font>
      <sz val="8"/>
      <color theme="1"/>
      <name val="Tahoma"/>
      <family val="2"/>
    </font>
    <font>
      <b/>
      <sz val="14"/>
      <color theme="1"/>
      <name val="Tahoma"/>
      <family val="2"/>
    </font>
    <font>
      <b/>
      <sz val="8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thin">
        <color rgb="FF808080"/>
      </bottom>
      <diagonal/>
    </border>
    <border>
      <left/>
      <right style="medium">
        <color rgb="FF000000"/>
      </right>
      <top style="medium">
        <color indexed="64"/>
      </top>
      <bottom style="thin">
        <color rgb="FF80808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rgb="FF808080"/>
      </bottom>
      <diagonal/>
    </border>
    <border>
      <left/>
      <right style="thin">
        <color indexed="22"/>
      </right>
      <top/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medium">
        <color rgb="FF000000"/>
      </bottom>
      <diagonal/>
    </border>
    <border>
      <left style="thin">
        <color indexed="22"/>
      </left>
      <right/>
      <top style="medium">
        <color indexed="64"/>
      </top>
      <bottom style="thin">
        <color rgb="FF80808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NumberFormat="1" applyAlignment="1">
      <alignment horizontal="left"/>
    </xf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" fillId="0" borderId="0" xfId="0" applyNumberFormat="1" applyFont="1"/>
    <xf numFmtId="166" fontId="0" fillId="0" borderId="0" xfId="0" applyNumberFormat="1" applyAlignment="1">
      <alignment horizontal="left"/>
    </xf>
    <xf numFmtId="166" fontId="4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4" fontId="0" fillId="2" borderId="0" xfId="0" applyNumberFormat="1" applyFill="1"/>
    <xf numFmtId="0" fontId="9" fillId="3" borderId="0" xfId="0" applyFont="1" applyFill="1" applyBorder="1"/>
    <xf numFmtId="0" fontId="8" fillId="3" borderId="0" xfId="0" applyFont="1" applyFill="1" applyBorder="1"/>
    <xf numFmtId="0" fontId="8" fillId="3" borderId="2" xfId="0" applyFont="1" applyFill="1" applyBorder="1"/>
    <xf numFmtId="0" fontId="9" fillId="3" borderId="0" xfId="0" quotePrefix="1" applyFont="1" applyFill="1" applyBorder="1"/>
    <xf numFmtId="0" fontId="10" fillId="3" borderId="0" xfId="0" applyFont="1" applyFill="1" applyBorder="1"/>
    <xf numFmtId="0" fontId="10" fillId="3" borderId="2" xfId="0" applyFont="1" applyFill="1" applyBorder="1"/>
    <xf numFmtId="0" fontId="11" fillId="4" borderId="5" xfId="0" quotePrefix="1" applyNumberFormat="1" applyFont="1" applyFill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2" fillId="0" borderId="11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3" xfId="0" applyNumberFormat="1" applyFont="1" applyBorder="1" applyAlignment="1">
      <alignment horizontal="right" vertical="top"/>
    </xf>
    <xf numFmtId="0" fontId="3" fillId="0" borderId="7" xfId="0" applyNumberFormat="1" applyFont="1" applyBorder="1" applyAlignment="1">
      <alignment horizontal="right" vertical="top"/>
    </xf>
    <xf numFmtId="0" fontId="12" fillId="0" borderId="9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right" vertical="top"/>
    </xf>
    <xf numFmtId="164" fontId="3" fillId="0" borderId="8" xfId="0" applyNumberFormat="1" applyFont="1" applyBorder="1" applyAlignment="1">
      <alignment horizontal="right" vertical="top"/>
    </xf>
    <xf numFmtId="0" fontId="12" fillId="0" borderId="10" xfId="0" applyNumberFormat="1" applyFont="1" applyBorder="1" applyAlignment="1">
      <alignment horizontal="center" wrapText="1"/>
    </xf>
    <xf numFmtId="0" fontId="11" fillId="0" borderId="13" xfId="0" applyFont="1" applyBorder="1" applyAlignment="1">
      <alignment horizontal="left"/>
    </xf>
    <xf numFmtId="0" fontId="3" fillId="0" borderId="0" xfId="0" applyNumberFormat="1" applyFont="1" applyBorder="1" applyAlignment="1">
      <alignment horizontal="right" vertical="top"/>
    </xf>
    <xf numFmtId="0" fontId="3" fillId="0" borderId="14" xfId="0" applyNumberFormat="1" applyFont="1" applyBorder="1" applyAlignment="1">
      <alignment horizontal="right" vertical="top"/>
    </xf>
    <xf numFmtId="0" fontId="0" fillId="0" borderId="15" xfId="0" applyBorder="1" applyAlignment="1">
      <alignment horizontal="center"/>
    </xf>
    <xf numFmtId="0" fontId="12" fillId="0" borderId="1" xfId="0" applyNumberFormat="1" applyFont="1" applyBorder="1" applyAlignment="1">
      <alignment horizontal="center" wrapText="1"/>
    </xf>
    <xf numFmtId="0" fontId="12" fillId="0" borderId="16" xfId="0" applyNumberFormat="1" applyFont="1" applyBorder="1" applyAlignment="1">
      <alignment horizontal="center" wrapText="1"/>
    </xf>
    <xf numFmtId="164" fontId="3" fillId="0" borderId="17" xfId="0" applyNumberFormat="1" applyFont="1" applyBorder="1" applyAlignment="1">
      <alignment horizontal="right" vertical="top"/>
    </xf>
    <xf numFmtId="164" fontId="3" fillId="0" borderId="18" xfId="0" applyNumberFormat="1" applyFont="1" applyBorder="1" applyAlignment="1">
      <alignment horizontal="right" vertical="top"/>
    </xf>
    <xf numFmtId="0" fontId="12" fillId="0" borderId="1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for Node 'Continue development?' 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5700934579439252E-2"/>
          <c:y val="8.0301274623406721E-2"/>
          <c:w val="0.87430256089484137"/>
          <c:h val="0.85303582996505511"/>
        </c:manualLayout>
      </c:layout>
      <c:scatterChart>
        <c:scatterStyle val="lineMarker"/>
        <c:varyColors val="0"/>
        <c:ser>
          <c:idx val="0"/>
          <c:order val="0"/>
          <c:tx>
            <c:v>Yes</c:v>
          </c:tx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Region B4, B5'!$B$42:$B$79</c:f>
              <c:numCache>
                <c:formatCode>General</c:formatCode>
                <c:ptCount val="38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0.15000000000000002</c:v>
                </c:pt>
                <c:pt idx="10">
                  <c:v>0.15000000000000002</c:v>
                </c:pt>
                <c:pt idx="11">
                  <c:v>0.15000000000000002</c:v>
                </c:pt>
                <c:pt idx="12">
                  <c:v>0.15000000000000002</c:v>
                </c:pt>
                <c:pt idx="13">
                  <c:v>0.15000000000000002</c:v>
                </c:pt>
                <c:pt idx="14">
                  <c:v>0.15000000000000002</c:v>
                </c:pt>
                <c:pt idx="15">
                  <c:v>0.15000000000000002</c:v>
                </c:pt>
                <c:pt idx="16">
                  <c:v>0.15000000000000002</c:v>
                </c:pt>
                <c:pt idx="17">
                  <c:v>0.15000000000000002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0.25</c:v>
                </c:pt>
                <c:pt idx="30">
                  <c:v>0.30000000000000004</c:v>
                </c:pt>
                <c:pt idx="31">
                  <c:v>0.30000000000000004</c:v>
                </c:pt>
                <c:pt idx="32">
                  <c:v>0.30000000000000004</c:v>
                </c:pt>
                <c:pt idx="33">
                  <c:v>0.30000000000000004</c:v>
                </c:pt>
                <c:pt idx="34">
                  <c:v>0.35000000000000003</c:v>
                </c:pt>
                <c:pt idx="35">
                  <c:v>0.35000000000000003</c:v>
                </c:pt>
                <c:pt idx="36">
                  <c:v>0.4</c:v>
                </c:pt>
                <c:pt idx="37">
                  <c:v>0.4</c:v>
                </c:pt>
              </c:numCache>
            </c:numRef>
          </c:xVal>
          <c:yVal>
            <c:numRef>
              <c:f>'Strategy Region B4, B5'!$C$42:$C$79</c:f>
              <c:numCache>
                <c:formatCode>"$"#,##0</c:formatCode>
                <c:ptCount val="38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4500</c:v>
                </c:pt>
                <c:pt idx="8">
                  <c:v>5000</c:v>
                </c:pt>
                <c:pt idx="9">
                  <c:v>1000</c:v>
                </c:pt>
                <c:pt idx="10">
                  <c:v>1500</c:v>
                </c:pt>
                <c:pt idx="11">
                  <c:v>2000</c:v>
                </c:pt>
                <c:pt idx="12">
                  <c:v>2500</c:v>
                </c:pt>
                <c:pt idx="13">
                  <c:v>3000</c:v>
                </c:pt>
                <c:pt idx="14">
                  <c:v>3500</c:v>
                </c:pt>
                <c:pt idx="15">
                  <c:v>4000</c:v>
                </c:pt>
                <c:pt idx="16">
                  <c:v>4500</c:v>
                </c:pt>
                <c:pt idx="17">
                  <c:v>5000</c:v>
                </c:pt>
                <c:pt idx="18">
                  <c:v>1000</c:v>
                </c:pt>
                <c:pt idx="19">
                  <c:v>1500</c:v>
                </c:pt>
                <c:pt idx="20">
                  <c:v>2000</c:v>
                </c:pt>
                <c:pt idx="21">
                  <c:v>2500</c:v>
                </c:pt>
                <c:pt idx="22">
                  <c:v>3000</c:v>
                </c:pt>
                <c:pt idx="23">
                  <c:v>3500</c:v>
                </c:pt>
                <c:pt idx="24">
                  <c:v>4000</c:v>
                </c:pt>
                <c:pt idx="25">
                  <c:v>1000</c:v>
                </c:pt>
                <c:pt idx="26">
                  <c:v>1500</c:v>
                </c:pt>
                <c:pt idx="27">
                  <c:v>2000</c:v>
                </c:pt>
                <c:pt idx="28">
                  <c:v>2500</c:v>
                </c:pt>
                <c:pt idx="29">
                  <c:v>3000</c:v>
                </c:pt>
                <c:pt idx="30">
                  <c:v>1000</c:v>
                </c:pt>
                <c:pt idx="31">
                  <c:v>1500</c:v>
                </c:pt>
                <c:pt idx="32">
                  <c:v>2000</c:v>
                </c:pt>
                <c:pt idx="33">
                  <c:v>2500</c:v>
                </c:pt>
                <c:pt idx="34">
                  <c:v>1000</c:v>
                </c:pt>
                <c:pt idx="35">
                  <c:v>1500</c:v>
                </c:pt>
                <c:pt idx="36">
                  <c:v>1000</c:v>
                </c:pt>
                <c:pt idx="37">
                  <c:v>1500</c:v>
                </c:pt>
              </c:numCache>
            </c:numRef>
          </c:yVal>
          <c:smooth val="0"/>
        </c:ser>
        <c:ser>
          <c:idx val="1"/>
          <c:order val="1"/>
          <c:tx>
            <c:v>No</c:v>
          </c:tx>
          <c:spPr>
            <a:ln w="19050">
              <a:noFill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Region B4, B5'!$D$42:$D$79</c:f>
              <c:numCache>
                <c:formatCode>General</c:formatCode>
                <c:ptCount val="38"/>
                <c:pt idx="0">
                  <c:v>0.2</c:v>
                </c:pt>
                <c:pt idx="1">
                  <c:v>0.2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0.30000000000000004</c:v>
                </c:pt>
                <c:pt idx="7">
                  <c:v>0.30000000000000004</c:v>
                </c:pt>
                <c:pt idx="8">
                  <c:v>0.30000000000000004</c:v>
                </c:pt>
                <c:pt idx="9">
                  <c:v>0.30000000000000004</c:v>
                </c:pt>
                <c:pt idx="10">
                  <c:v>0.30000000000000004</c:v>
                </c:pt>
                <c:pt idx="11">
                  <c:v>0.35000000000000003</c:v>
                </c:pt>
                <c:pt idx="12">
                  <c:v>0.35000000000000003</c:v>
                </c:pt>
                <c:pt idx="13">
                  <c:v>0.35000000000000003</c:v>
                </c:pt>
                <c:pt idx="14">
                  <c:v>0.35000000000000003</c:v>
                </c:pt>
                <c:pt idx="15">
                  <c:v>0.35000000000000003</c:v>
                </c:pt>
                <c:pt idx="16">
                  <c:v>0.35000000000000003</c:v>
                </c:pt>
                <c:pt idx="17">
                  <c:v>0.35000000000000003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0.4</c:v>
                </c:pt>
              </c:numCache>
            </c:numRef>
          </c:xVal>
          <c:yVal>
            <c:numRef>
              <c:f>'Strategy Region B4, B5'!$E$42:$E$79</c:f>
              <c:numCache>
                <c:formatCode>"$"#,##0</c:formatCode>
                <c:ptCount val="38"/>
                <c:pt idx="0">
                  <c:v>4500</c:v>
                </c:pt>
                <c:pt idx="1">
                  <c:v>5000</c:v>
                </c:pt>
                <c:pt idx="2">
                  <c:v>3500</c:v>
                </c:pt>
                <c:pt idx="3">
                  <c:v>4000</c:v>
                </c:pt>
                <c:pt idx="4">
                  <c:v>4500</c:v>
                </c:pt>
                <c:pt idx="5">
                  <c:v>5000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2000</c:v>
                </c:pt>
                <c:pt idx="12">
                  <c:v>2500</c:v>
                </c:pt>
                <c:pt idx="13">
                  <c:v>3000</c:v>
                </c:pt>
                <c:pt idx="14">
                  <c:v>3500</c:v>
                </c:pt>
                <c:pt idx="15">
                  <c:v>4000</c:v>
                </c:pt>
                <c:pt idx="16">
                  <c:v>4500</c:v>
                </c:pt>
                <c:pt idx="17">
                  <c:v>5000</c:v>
                </c:pt>
                <c:pt idx="18">
                  <c:v>2000</c:v>
                </c:pt>
                <c:pt idx="19">
                  <c:v>2500</c:v>
                </c:pt>
                <c:pt idx="20">
                  <c:v>3000</c:v>
                </c:pt>
                <c:pt idx="21">
                  <c:v>3500</c:v>
                </c:pt>
                <c:pt idx="22">
                  <c:v>4000</c:v>
                </c:pt>
                <c:pt idx="23">
                  <c:v>4500</c:v>
                </c:pt>
                <c:pt idx="24">
                  <c:v>5000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0878608"/>
        <c:axId val="1060869200"/>
      </c:scatterChart>
      <c:valAx>
        <c:axId val="1060878608"/>
        <c:scaling>
          <c:orientation val="minMax"/>
          <c:max val="0.4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Proability of failure (B4)</a:t>
                </a:r>
              </a:p>
            </c:rich>
          </c:tx>
          <c:layout>
            <c:manualLayout>
              <c:xMode val="edge"/>
              <c:yMode val="edge"/>
              <c:x val="0.36560342924424166"/>
              <c:y val="0.944924590104104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1060869200"/>
        <c:crossesAt val="-1.0000000000000001E+300"/>
        <c:crossBetween val="midCat"/>
        <c:majorUnit val="0.05"/>
      </c:valAx>
      <c:valAx>
        <c:axId val="1060869200"/>
        <c:scaling>
          <c:orientation val="minMax"/>
          <c:max val="5000"/>
          <c:min val="100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Fixed development cost (B5)</a:t>
                </a:r>
              </a:p>
            </c:rich>
          </c:tx>
          <c:layout/>
          <c:overlay val="0"/>
        </c:title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1060878608"/>
        <c:crossesAt val="-1.0000000000000001E+300"/>
        <c:crossBetween val="midCat"/>
        <c:majorUnit val="500"/>
      </c:valAx>
    </c:plotArea>
    <c:legend>
      <c:legendPos val="r"/>
      <c:layout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242697</xdr:colOff>
      <xdr:row>19</xdr:row>
      <xdr:rowOff>185420</xdr:rowOff>
    </xdr:from>
    <xdr:to>
      <xdr:col>5</xdr:col>
      <xdr:colOff>127</xdr:colOff>
      <xdr:row>19</xdr:row>
      <xdr:rowOff>185420</xdr:rowOff>
    </xdr:to>
    <xdr:cxnSp macro="_xll.PtreeEvent_ObjectClick">
      <xdr:nvCxnSpPr>
        <xdr:cNvPr id="55" name="PTObj_DBranchHLine_1_10"/>
        <xdr:cNvCxnSpPr/>
      </xdr:nvCxnSpPr>
      <xdr:spPr>
        <a:xfrm>
          <a:off x="6500622" y="3614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15</xdr:row>
      <xdr:rowOff>180340</xdr:rowOff>
    </xdr:from>
    <xdr:to>
      <xdr:col>4</xdr:col>
      <xdr:colOff>242697</xdr:colOff>
      <xdr:row>19</xdr:row>
      <xdr:rowOff>185420</xdr:rowOff>
    </xdr:to>
    <xdr:cxnSp macro="_xll.PtreeEvent_ObjectClick">
      <xdr:nvCxnSpPr>
        <xdr:cNvPr id="54" name="PTObj_DBranchDLine_1_10"/>
        <xdr:cNvCxnSpPr/>
      </xdr:nvCxnSpPr>
      <xdr:spPr>
        <a:xfrm>
          <a:off x="6348222" y="2847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242697</xdr:colOff>
      <xdr:row>17</xdr:row>
      <xdr:rowOff>185420</xdr:rowOff>
    </xdr:from>
    <xdr:to>
      <xdr:col>5</xdr:col>
      <xdr:colOff>127</xdr:colOff>
      <xdr:row>17</xdr:row>
      <xdr:rowOff>185420</xdr:rowOff>
    </xdr:to>
    <xdr:cxnSp macro="_xll.PtreeEvent_ObjectClick">
      <xdr:nvCxnSpPr>
        <xdr:cNvPr id="51" name="PTObj_DBranchHLine_1_9"/>
        <xdr:cNvCxnSpPr/>
      </xdr:nvCxnSpPr>
      <xdr:spPr>
        <a:xfrm>
          <a:off x="6500622" y="3233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15</xdr:row>
      <xdr:rowOff>180340</xdr:rowOff>
    </xdr:from>
    <xdr:to>
      <xdr:col>4</xdr:col>
      <xdr:colOff>242697</xdr:colOff>
      <xdr:row>17</xdr:row>
      <xdr:rowOff>185420</xdr:rowOff>
    </xdr:to>
    <xdr:cxnSp macro="_xll.PtreeEvent_ObjectClick">
      <xdr:nvCxnSpPr>
        <xdr:cNvPr id="50" name="PTObj_DBranchDLine_1_9"/>
        <xdr:cNvCxnSpPr/>
      </xdr:nvCxnSpPr>
      <xdr:spPr>
        <a:xfrm>
          <a:off x="6348222" y="2847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242697</xdr:colOff>
      <xdr:row>13</xdr:row>
      <xdr:rowOff>185420</xdr:rowOff>
    </xdr:from>
    <xdr:to>
      <xdr:col>5</xdr:col>
      <xdr:colOff>127</xdr:colOff>
      <xdr:row>13</xdr:row>
      <xdr:rowOff>185420</xdr:rowOff>
    </xdr:to>
    <xdr:cxnSp macro="_xll.PtreeEvent_ObjectClick">
      <xdr:nvCxnSpPr>
        <xdr:cNvPr id="47" name="PTObj_DBranchHLine_1_8"/>
        <xdr:cNvCxnSpPr/>
      </xdr:nvCxnSpPr>
      <xdr:spPr>
        <a:xfrm>
          <a:off x="6500622" y="2471420"/>
          <a:ext cx="8718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90297</xdr:colOff>
      <xdr:row>13</xdr:row>
      <xdr:rowOff>185420</xdr:rowOff>
    </xdr:from>
    <xdr:to>
      <xdr:col>4</xdr:col>
      <xdr:colOff>242697</xdr:colOff>
      <xdr:row>15</xdr:row>
      <xdr:rowOff>180340</xdr:rowOff>
    </xdr:to>
    <xdr:cxnSp macro="_xll.PtreeEvent_ObjectClick">
      <xdr:nvCxnSpPr>
        <xdr:cNvPr id="46" name="PTObj_DBranchDLine_1_8"/>
        <xdr:cNvCxnSpPr/>
      </xdr:nvCxnSpPr>
      <xdr:spPr>
        <a:xfrm flipV="1">
          <a:off x="6348222" y="2471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15</xdr:row>
      <xdr:rowOff>185420</xdr:rowOff>
    </xdr:from>
    <xdr:to>
      <xdr:col>4</xdr:col>
      <xdr:colOff>127</xdr:colOff>
      <xdr:row>15</xdr:row>
      <xdr:rowOff>185420</xdr:rowOff>
    </xdr:to>
    <xdr:cxnSp macro="_xll.PtreeEvent_ObjectClick">
      <xdr:nvCxnSpPr>
        <xdr:cNvPr id="43" name="PTObj_DBranchHLine_1_6"/>
        <xdr:cNvCxnSpPr/>
      </xdr:nvCxnSpPr>
      <xdr:spPr>
        <a:xfrm>
          <a:off x="4967097" y="2471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15</xdr:row>
      <xdr:rowOff>185420</xdr:rowOff>
    </xdr:from>
    <xdr:to>
      <xdr:col>3</xdr:col>
      <xdr:colOff>242697</xdr:colOff>
      <xdr:row>21</xdr:row>
      <xdr:rowOff>180340</xdr:rowOff>
    </xdr:to>
    <xdr:cxnSp macro="_xll.PtreeEvent_ObjectClick">
      <xdr:nvCxnSpPr>
        <xdr:cNvPr id="42" name="PTObj_DBranchDLine_1_6"/>
        <xdr:cNvCxnSpPr/>
      </xdr:nvCxnSpPr>
      <xdr:spPr>
        <a:xfrm flipV="1">
          <a:off x="4814697" y="2471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23</xdr:row>
      <xdr:rowOff>185420</xdr:rowOff>
    </xdr:from>
    <xdr:to>
      <xdr:col>4</xdr:col>
      <xdr:colOff>127</xdr:colOff>
      <xdr:row>23</xdr:row>
      <xdr:rowOff>185420</xdr:rowOff>
    </xdr:to>
    <xdr:cxnSp macro="_xll.PtreeEvent_ObjectClick">
      <xdr:nvCxnSpPr>
        <xdr:cNvPr id="39" name="PTObj_DBranchHLine_1_7"/>
        <xdr:cNvCxnSpPr/>
      </xdr:nvCxnSpPr>
      <xdr:spPr>
        <a:xfrm>
          <a:off x="4967097" y="3233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21</xdr:row>
      <xdr:rowOff>180340</xdr:rowOff>
    </xdr:from>
    <xdr:to>
      <xdr:col>3</xdr:col>
      <xdr:colOff>242697</xdr:colOff>
      <xdr:row>23</xdr:row>
      <xdr:rowOff>185420</xdr:rowOff>
    </xdr:to>
    <xdr:cxnSp macro="_xll.PtreeEvent_ObjectClick">
      <xdr:nvCxnSpPr>
        <xdr:cNvPr id="38" name="PTObj_DBranchDLine_1_7"/>
        <xdr:cNvCxnSpPr/>
      </xdr:nvCxnSpPr>
      <xdr:spPr>
        <a:xfrm>
          <a:off x="4814697" y="2847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21</xdr:row>
      <xdr:rowOff>185420</xdr:rowOff>
    </xdr:from>
    <xdr:to>
      <xdr:col>3</xdr:col>
      <xdr:colOff>127</xdr:colOff>
      <xdr:row>21</xdr:row>
      <xdr:rowOff>185420</xdr:rowOff>
    </xdr:to>
    <xdr:cxnSp macro="_xll.PtreeEvent_ObjectClick">
      <xdr:nvCxnSpPr>
        <xdr:cNvPr id="31" name="PTObj_DBranchHLine_1_4"/>
        <xdr:cNvCxnSpPr/>
      </xdr:nvCxnSpPr>
      <xdr:spPr>
        <a:xfrm>
          <a:off x="3433572" y="2471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21</xdr:row>
      <xdr:rowOff>185420</xdr:rowOff>
    </xdr:from>
    <xdr:to>
      <xdr:col>2</xdr:col>
      <xdr:colOff>242697</xdr:colOff>
      <xdr:row>25</xdr:row>
      <xdr:rowOff>180340</xdr:rowOff>
    </xdr:to>
    <xdr:cxnSp macro="_xll.PtreeEvent_ObjectClick">
      <xdr:nvCxnSpPr>
        <xdr:cNvPr id="30" name="PTObj_DBranchDLine_1_4"/>
        <xdr:cNvCxnSpPr/>
      </xdr:nvCxnSpPr>
      <xdr:spPr>
        <a:xfrm flipV="1">
          <a:off x="3281172" y="2471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27</xdr:row>
      <xdr:rowOff>185420</xdr:rowOff>
    </xdr:from>
    <xdr:to>
      <xdr:col>3</xdr:col>
      <xdr:colOff>127</xdr:colOff>
      <xdr:row>27</xdr:row>
      <xdr:rowOff>185420</xdr:rowOff>
    </xdr:to>
    <xdr:cxnSp macro="_xll.PtreeEvent_ObjectClick">
      <xdr:nvCxnSpPr>
        <xdr:cNvPr id="27" name="PTObj_DBranchHLine_1_5"/>
        <xdr:cNvCxnSpPr/>
      </xdr:nvCxnSpPr>
      <xdr:spPr>
        <a:xfrm>
          <a:off x="3433572" y="3233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25</xdr:row>
      <xdr:rowOff>180340</xdr:rowOff>
    </xdr:from>
    <xdr:to>
      <xdr:col>2</xdr:col>
      <xdr:colOff>242697</xdr:colOff>
      <xdr:row>27</xdr:row>
      <xdr:rowOff>185420</xdr:rowOff>
    </xdr:to>
    <xdr:cxnSp macro="_xll.PtreeEvent_ObjectClick">
      <xdr:nvCxnSpPr>
        <xdr:cNvPr id="26" name="PTObj_DBranchDLine_1_5"/>
        <xdr:cNvCxnSpPr/>
      </xdr:nvCxnSpPr>
      <xdr:spPr>
        <a:xfrm>
          <a:off x="3281172" y="2847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25</xdr:row>
      <xdr:rowOff>185420</xdr:rowOff>
    </xdr:from>
    <xdr:to>
      <xdr:col>2</xdr:col>
      <xdr:colOff>127</xdr:colOff>
      <xdr:row>25</xdr:row>
      <xdr:rowOff>185420</xdr:rowOff>
    </xdr:to>
    <xdr:cxnSp macro="_xll.PtreeEvent_ObjectClick">
      <xdr:nvCxnSpPr>
        <xdr:cNvPr id="19" name="PTObj_DBranchHLine_1_2"/>
        <xdr:cNvCxnSpPr/>
      </xdr:nvCxnSpPr>
      <xdr:spPr>
        <a:xfrm>
          <a:off x="1900047" y="24714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25</xdr:row>
      <xdr:rowOff>185420</xdr:rowOff>
    </xdr:from>
    <xdr:to>
      <xdr:col>1</xdr:col>
      <xdr:colOff>242697</xdr:colOff>
      <xdr:row>29</xdr:row>
      <xdr:rowOff>180340</xdr:rowOff>
    </xdr:to>
    <xdr:cxnSp macro="_xll.PtreeEvent_ObjectClick">
      <xdr:nvCxnSpPr>
        <xdr:cNvPr id="18" name="PTObj_DBranchDLine_1_2"/>
        <xdr:cNvCxnSpPr/>
      </xdr:nvCxnSpPr>
      <xdr:spPr>
        <a:xfrm flipV="1">
          <a:off x="1747647" y="2471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31</xdr:row>
      <xdr:rowOff>185420</xdr:rowOff>
    </xdr:from>
    <xdr:to>
      <xdr:col>2</xdr:col>
      <xdr:colOff>127</xdr:colOff>
      <xdr:row>31</xdr:row>
      <xdr:rowOff>185420</xdr:rowOff>
    </xdr:to>
    <xdr:cxnSp macro="_xll.PtreeEvent_ObjectClick">
      <xdr:nvCxnSpPr>
        <xdr:cNvPr id="15" name="PTObj_DBranchHLine_1_3"/>
        <xdr:cNvCxnSpPr/>
      </xdr:nvCxnSpPr>
      <xdr:spPr>
        <a:xfrm>
          <a:off x="1900047" y="32334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29</xdr:row>
      <xdr:rowOff>180340</xdr:rowOff>
    </xdr:from>
    <xdr:to>
      <xdr:col>1</xdr:col>
      <xdr:colOff>242697</xdr:colOff>
      <xdr:row>31</xdr:row>
      <xdr:rowOff>185420</xdr:rowOff>
    </xdr:to>
    <xdr:cxnSp macro="_xll.PtreeEvent_ObjectClick">
      <xdr:nvCxnSpPr>
        <xdr:cNvPr id="14" name="PTObj_DBranchDLine_1_3"/>
        <xdr:cNvCxnSpPr/>
      </xdr:nvCxnSpPr>
      <xdr:spPr>
        <a:xfrm>
          <a:off x="1747647" y="2847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177800</xdr:colOff>
      <xdr:row>29</xdr:row>
      <xdr:rowOff>185420</xdr:rowOff>
    </xdr:from>
    <xdr:to>
      <xdr:col>1</xdr:col>
      <xdr:colOff>127</xdr:colOff>
      <xdr:row>29</xdr:row>
      <xdr:rowOff>185420</xdr:rowOff>
    </xdr:to>
    <xdr:cxnSp macro="_xll.PtreeEvent_ObjectClick">
      <xdr:nvCxnSpPr>
        <xdr:cNvPr id="7" name="PTObj_DBranchHLine_1_1"/>
        <xdr:cNvCxnSpPr/>
      </xdr:nvCxnSpPr>
      <xdr:spPr>
        <a:xfrm>
          <a:off x="177800" y="2471420"/>
          <a:ext cx="147967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819152</xdr:colOff>
      <xdr:row>1</xdr:row>
      <xdr:rowOff>142875</xdr:rowOff>
    </xdr:from>
    <xdr:to>
      <xdr:col>4</xdr:col>
      <xdr:colOff>295276</xdr:colOff>
      <xdr:row>5</xdr:row>
      <xdr:rowOff>133350</xdr:rowOff>
    </xdr:to>
    <xdr:sp macro="" textlink="">
      <xdr:nvSpPr>
        <xdr:cNvPr id="2" name="TextBox 1"/>
        <xdr:cNvSpPr txBox="1"/>
      </xdr:nvSpPr>
      <xdr:spPr>
        <a:xfrm>
          <a:off x="4010027" y="333375"/>
          <a:ext cx="2543174" cy="752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All monetary values (except the unit margin in cell B7) are</a:t>
          </a:r>
          <a:r>
            <a:rPr lang="en-US" sz="1100" baseline="0"/>
            <a:t> in $1000s, and all sales volumes are in 1000s of units.</a:t>
          </a:r>
          <a:endParaRPr lang="en-US" sz="1100"/>
        </a:p>
      </xdr:txBody>
    </xdr:sp>
    <xdr:clientData/>
  </xdr:twoCellAnchor>
  <xdr:twoCellAnchor editAs="oneCell">
    <xdr:from>
      <xdr:col>1</xdr:col>
      <xdr:colOff>127</xdr:colOff>
      <xdr:row>29</xdr:row>
      <xdr:rowOff>90170</xdr:rowOff>
    </xdr:from>
    <xdr:to>
      <xdr:col>1</xdr:col>
      <xdr:colOff>190627</xdr:colOff>
      <xdr:row>30</xdr:row>
      <xdr:rowOff>90170</xdr:rowOff>
    </xdr:to>
    <xdr:sp macro="_xll.PtreeEvent_ObjectClick" textlink="">
      <xdr:nvSpPr>
        <xdr:cNvPr id="6" name="PTObj_DNode_1_1"/>
        <xdr:cNvSpPr/>
      </xdr:nvSpPr>
      <xdr:spPr>
        <a:xfrm>
          <a:off x="1657477" y="23761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215900</xdr:colOff>
      <xdr:row>29</xdr:row>
      <xdr:rowOff>95107</xdr:rowOff>
    </xdr:from>
    <xdr:ext cx="1013931" cy="180627"/>
    <xdr:sp macro="_xll.PtreeEvent_ObjectClick" textlink="">
      <xdr:nvSpPr>
        <xdr:cNvPr id="8" name="PTObj_DBranchName_1_1"/>
        <xdr:cNvSpPr txBox="1"/>
      </xdr:nvSpPr>
      <xdr:spPr>
        <a:xfrm>
          <a:off x="215900" y="2381107"/>
          <a:ext cx="1013931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New Product Decisions</a:t>
          </a:r>
        </a:p>
      </xdr:txBody>
    </xdr:sp>
    <xdr:clientData/>
  </xdr:oneCellAnchor>
  <xdr:twoCellAnchor editAs="oneCell">
    <xdr:from>
      <xdr:col>2</xdr:col>
      <xdr:colOff>127</xdr:colOff>
      <xdr:row>31</xdr:row>
      <xdr:rowOff>90170</xdr:rowOff>
    </xdr:from>
    <xdr:to>
      <xdr:col>2</xdr:col>
      <xdr:colOff>190627</xdr:colOff>
      <xdr:row>32</xdr:row>
      <xdr:rowOff>90170</xdr:rowOff>
    </xdr:to>
    <xdr:sp macro="_xll.PtreeEvent_ObjectClick" textlink="">
      <xdr:nvSpPr>
        <xdr:cNvPr id="13" name="PTObj_DNode_1_3"/>
        <xdr:cNvSpPr/>
      </xdr:nvSpPr>
      <xdr:spPr>
        <a:xfrm rot="-5400000">
          <a:off x="3048127" y="313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31</xdr:row>
      <xdr:rowOff>95107</xdr:rowOff>
    </xdr:from>
    <xdr:ext cx="175753" cy="180627"/>
    <xdr:sp macro="_xll.PtreeEvent_ObjectClick" textlink="">
      <xdr:nvSpPr>
        <xdr:cNvPr id="16" name="PTObj_DBranchName_1_3"/>
        <xdr:cNvSpPr txBox="1"/>
      </xdr:nvSpPr>
      <xdr:spPr>
        <a:xfrm>
          <a:off x="1938147" y="3143107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2</xdr:col>
      <xdr:colOff>127</xdr:colOff>
      <xdr:row>25</xdr:row>
      <xdr:rowOff>90170</xdr:rowOff>
    </xdr:from>
    <xdr:to>
      <xdr:col>2</xdr:col>
      <xdr:colOff>190627</xdr:colOff>
      <xdr:row>26</xdr:row>
      <xdr:rowOff>90170</xdr:rowOff>
    </xdr:to>
    <xdr:sp macro="_xll.PtreeEvent_ObjectClick" textlink="">
      <xdr:nvSpPr>
        <xdr:cNvPr id="17" name="PTObj_DNode_1_2"/>
        <xdr:cNvSpPr/>
      </xdr:nvSpPr>
      <xdr:spPr>
        <a:xfrm>
          <a:off x="3191002" y="2376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25</xdr:row>
      <xdr:rowOff>95107</xdr:rowOff>
    </xdr:from>
    <xdr:ext cx="196592" cy="180627"/>
    <xdr:sp macro="_xll.PtreeEvent_ObjectClick" textlink="">
      <xdr:nvSpPr>
        <xdr:cNvPr id="20" name="PTObj_DBranchName_1_2"/>
        <xdr:cNvSpPr txBox="1"/>
      </xdr:nvSpPr>
      <xdr:spPr>
        <a:xfrm>
          <a:off x="1938147" y="23811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3</xdr:col>
      <xdr:colOff>127</xdr:colOff>
      <xdr:row>27</xdr:row>
      <xdr:rowOff>90170</xdr:rowOff>
    </xdr:from>
    <xdr:to>
      <xdr:col>3</xdr:col>
      <xdr:colOff>190627</xdr:colOff>
      <xdr:row>28</xdr:row>
      <xdr:rowOff>90170</xdr:rowOff>
    </xdr:to>
    <xdr:sp macro="_xll.PtreeEvent_ObjectClick" textlink="">
      <xdr:nvSpPr>
        <xdr:cNvPr id="25" name="PTObj_DNode_1_5"/>
        <xdr:cNvSpPr/>
      </xdr:nvSpPr>
      <xdr:spPr>
        <a:xfrm rot="-5400000">
          <a:off x="4581652" y="313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27</xdr:row>
      <xdr:rowOff>95107</xdr:rowOff>
    </xdr:from>
    <xdr:ext cx="175753" cy="180627"/>
    <xdr:sp macro="_xll.PtreeEvent_ObjectClick" textlink="">
      <xdr:nvSpPr>
        <xdr:cNvPr id="28" name="PTObj_DBranchName_1_5"/>
        <xdr:cNvSpPr txBox="1"/>
      </xdr:nvSpPr>
      <xdr:spPr>
        <a:xfrm>
          <a:off x="3471672" y="3143107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21</xdr:row>
      <xdr:rowOff>90170</xdr:rowOff>
    </xdr:from>
    <xdr:to>
      <xdr:col>3</xdr:col>
      <xdr:colOff>190627</xdr:colOff>
      <xdr:row>22</xdr:row>
      <xdr:rowOff>90170</xdr:rowOff>
    </xdr:to>
    <xdr:sp macro="_xll.PtreeEvent_ObjectClick" textlink="">
      <xdr:nvSpPr>
        <xdr:cNvPr id="29" name="PTObj_DNode_1_4"/>
        <xdr:cNvSpPr/>
      </xdr:nvSpPr>
      <xdr:spPr>
        <a:xfrm>
          <a:off x="4724527" y="23761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21</xdr:row>
      <xdr:rowOff>95107</xdr:rowOff>
    </xdr:from>
    <xdr:ext cx="196592" cy="180627"/>
    <xdr:sp macro="_xll.PtreeEvent_ObjectClick" textlink="">
      <xdr:nvSpPr>
        <xdr:cNvPr id="32" name="PTObj_DBranchName_1_4"/>
        <xdr:cNvSpPr txBox="1"/>
      </xdr:nvSpPr>
      <xdr:spPr>
        <a:xfrm>
          <a:off x="3471672" y="23811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127</xdr:colOff>
      <xdr:row>23</xdr:row>
      <xdr:rowOff>90170</xdr:rowOff>
    </xdr:from>
    <xdr:to>
      <xdr:col>4</xdr:col>
      <xdr:colOff>190627</xdr:colOff>
      <xdr:row>24</xdr:row>
      <xdr:rowOff>90170</xdr:rowOff>
    </xdr:to>
    <xdr:sp macro="_xll.PtreeEvent_ObjectClick" textlink="">
      <xdr:nvSpPr>
        <xdr:cNvPr id="37" name="PTObj_DNode_1_7"/>
        <xdr:cNvSpPr/>
      </xdr:nvSpPr>
      <xdr:spPr>
        <a:xfrm rot="-5400000">
          <a:off x="6115177" y="313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23</xdr:row>
      <xdr:rowOff>95107</xdr:rowOff>
    </xdr:from>
    <xdr:ext cx="175753" cy="180627"/>
    <xdr:sp macro="_xll.PtreeEvent_ObjectClick" textlink="">
      <xdr:nvSpPr>
        <xdr:cNvPr id="40" name="PTObj_DBranchName_1_7"/>
        <xdr:cNvSpPr txBox="1"/>
      </xdr:nvSpPr>
      <xdr:spPr>
        <a:xfrm>
          <a:off x="5005197" y="3143107"/>
          <a:ext cx="17575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15</xdr:row>
      <xdr:rowOff>90170</xdr:rowOff>
    </xdr:from>
    <xdr:to>
      <xdr:col>4</xdr:col>
      <xdr:colOff>190627</xdr:colOff>
      <xdr:row>16</xdr:row>
      <xdr:rowOff>90170</xdr:rowOff>
    </xdr:to>
    <xdr:sp macro="_xll.PtreeEvent_ObjectClick" textlink="">
      <xdr:nvSpPr>
        <xdr:cNvPr id="41" name="PTObj_DNode_1_6"/>
        <xdr:cNvSpPr/>
      </xdr:nvSpPr>
      <xdr:spPr>
        <a:xfrm>
          <a:off x="6258052" y="2376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280797</xdr:colOff>
      <xdr:row>15</xdr:row>
      <xdr:rowOff>95107</xdr:rowOff>
    </xdr:from>
    <xdr:ext cx="196592" cy="180627"/>
    <xdr:sp macro="_xll.PtreeEvent_ObjectClick" textlink="">
      <xdr:nvSpPr>
        <xdr:cNvPr id="44" name="PTObj_DBranchName_1_6"/>
        <xdr:cNvSpPr txBox="1"/>
      </xdr:nvSpPr>
      <xdr:spPr>
        <a:xfrm>
          <a:off x="5005197" y="23811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13</xdr:row>
      <xdr:rowOff>90170</xdr:rowOff>
    </xdr:from>
    <xdr:to>
      <xdr:col>5</xdr:col>
      <xdr:colOff>190627</xdr:colOff>
      <xdr:row>14</xdr:row>
      <xdr:rowOff>90170</xdr:rowOff>
    </xdr:to>
    <xdr:sp macro="_xll.PtreeEvent_ObjectClick" textlink="">
      <xdr:nvSpPr>
        <xdr:cNvPr id="45" name="PTObj_DNode_1_8"/>
        <xdr:cNvSpPr/>
      </xdr:nvSpPr>
      <xdr:spPr>
        <a:xfrm rot="-5400000">
          <a:off x="7372477" y="2376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13</xdr:row>
      <xdr:rowOff>95107</xdr:rowOff>
    </xdr:from>
    <xdr:ext cx="290400" cy="180627"/>
    <xdr:sp macro="_xll.PtreeEvent_ObjectClick" textlink="">
      <xdr:nvSpPr>
        <xdr:cNvPr id="48" name="PTObj_DBranchName_1_8"/>
        <xdr:cNvSpPr txBox="1"/>
      </xdr:nvSpPr>
      <xdr:spPr>
        <a:xfrm>
          <a:off x="6538722" y="2381107"/>
          <a:ext cx="290400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Great</a:t>
          </a:r>
        </a:p>
      </xdr:txBody>
    </xdr:sp>
    <xdr:clientData/>
  </xdr:oneCellAnchor>
  <xdr:twoCellAnchor editAs="oneCell">
    <xdr:from>
      <xdr:col>5</xdr:col>
      <xdr:colOff>127</xdr:colOff>
      <xdr:row>17</xdr:row>
      <xdr:rowOff>90170</xdr:rowOff>
    </xdr:from>
    <xdr:to>
      <xdr:col>5</xdr:col>
      <xdr:colOff>190627</xdr:colOff>
      <xdr:row>18</xdr:row>
      <xdr:rowOff>90170</xdr:rowOff>
    </xdr:to>
    <xdr:sp macro="_xll.PtreeEvent_ObjectClick" textlink="">
      <xdr:nvSpPr>
        <xdr:cNvPr id="49" name="PTObj_DNode_1_9"/>
        <xdr:cNvSpPr/>
      </xdr:nvSpPr>
      <xdr:spPr>
        <a:xfrm rot="-5400000">
          <a:off x="7648702" y="313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17</xdr:row>
      <xdr:rowOff>95107</xdr:rowOff>
    </xdr:from>
    <xdr:ext cx="210955" cy="180627"/>
    <xdr:sp macro="_xll.PtreeEvent_ObjectClick" textlink="">
      <xdr:nvSpPr>
        <xdr:cNvPr id="52" name="PTObj_DBranchName_1_9"/>
        <xdr:cNvSpPr txBox="1"/>
      </xdr:nvSpPr>
      <xdr:spPr>
        <a:xfrm>
          <a:off x="6538722" y="3143107"/>
          <a:ext cx="210955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Fair</a:t>
          </a:r>
        </a:p>
      </xdr:txBody>
    </xdr:sp>
    <xdr:clientData/>
  </xdr:oneCellAnchor>
  <xdr:twoCellAnchor editAs="oneCell">
    <xdr:from>
      <xdr:col>5</xdr:col>
      <xdr:colOff>127</xdr:colOff>
      <xdr:row>19</xdr:row>
      <xdr:rowOff>90170</xdr:rowOff>
    </xdr:from>
    <xdr:to>
      <xdr:col>5</xdr:col>
      <xdr:colOff>190627</xdr:colOff>
      <xdr:row>20</xdr:row>
      <xdr:rowOff>90170</xdr:rowOff>
    </xdr:to>
    <xdr:sp macro="_xll.PtreeEvent_ObjectClick" textlink="">
      <xdr:nvSpPr>
        <xdr:cNvPr id="53" name="PTObj_DNode_1_10"/>
        <xdr:cNvSpPr/>
      </xdr:nvSpPr>
      <xdr:spPr>
        <a:xfrm rot="-5400000">
          <a:off x="7791577" y="3519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4</xdr:col>
      <xdr:colOff>280797</xdr:colOff>
      <xdr:row>19</xdr:row>
      <xdr:rowOff>95107</xdr:rowOff>
    </xdr:from>
    <xdr:ext cx="296876" cy="180627"/>
    <xdr:sp macro="_xll.PtreeEvent_ObjectClick" textlink="">
      <xdr:nvSpPr>
        <xdr:cNvPr id="56" name="PTObj_DBranchName_1_10"/>
        <xdr:cNvSpPr txBox="1"/>
      </xdr:nvSpPr>
      <xdr:spPr>
        <a:xfrm>
          <a:off x="6538722" y="3524107"/>
          <a:ext cx="296876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Awful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6</xdr:col>
      <xdr:colOff>474980</xdr:colOff>
      <xdr:row>36</xdr:row>
      <xdr:rowOff>176530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91440</xdr:colOff>
      <xdr:row>13</xdr:row>
      <xdr:rowOff>15240</xdr:rowOff>
    </xdr:from>
    <xdr:to>
      <xdr:col>12</xdr:col>
      <xdr:colOff>22860</xdr:colOff>
      <xdr:row>17</xdr:row>
      <xdr:rowOff>22860</xdr:rowOff>
    </xdr:to>
    <xdr:sp macro="" textlink="">
      <xdr:nvSpPr>
        <xdr:cNvPr id="3" name="TextBox 2"/>
        <xdr:cNvSpPr txBox="1"/>
      </xdr:nvSpPr>
      <xdr:spPr>
        <a:xfrm>
          <a:off x="6339840" y="2164080"/>
          <a:ext cx="2461260" cy="7391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When the fixed cost and/or the probability of failure</a:t>
          </a:r>
          <a:r>
            <a:rPr lang="en-US" sz="1100" baseline="0"/>
            <a:t> is fairly high, it is best </a:t>
          </a:r>
          <a:r>
            <a:rPr lang="en-US" sz="1100" i="1" baseline="0"/>
            <a:t>not </a:t>
          </a:r>
          <a:r>
            <a:rPr lang="en-US" sz="1100" i="0" baseline="0"/>
            <a:t>to continue development.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/>
  </sheetViews>
  <sheetFormatPr defaultRowHeight="14.4" x14ac:dyDescent="0.3"/>
  <cols>
    <col min="1" max="1" width="24.88671875" customWidth="1"/>
    <col min="2" max="4" width="23" customWidth="1"/>
    <col min="5" max="5" width="23.109375" customWidth="1"/>
    <col min="6" max="6" width="16.6640625" customWidth="1"/>
  </cols>
  <sheetData>
    <row r="1" spans="1:6" x14ac:dyDescent="0.3">
      <c r="A1" s="15" t="s">
        <v>70</v>
      </c>
    </row>
    <row r="3" spans="1:6" x14ac:dyDescent="0.3">
      <c r="A3" s="1" t="s">
        <v>69</v>
      </c>
    </row>
    <row r="4" spans="1:6" x14ac:dyDescent="0.3">
      <c r="A4" t="s">
        <v>68</v>
      </c>
      <c r="B4">
        <v>0.2</v>
      </c>
    </row>
    <row r="5" spans="1:6" x14ac:dyDescent="0.3">
      <c r="A5" t="s">
        <v>8</v>
      </c>
      <c r="B5" s="4">
        <v>4000</v>
      </c>
    </row>
    <row r="6" spans="1:6" x14ac:dyDescent="0.3">
      <c r="A6" t="s">
        <v>9</v>
      </c>
      <c r="B6" s="20">
        <f>6000-B5</f>
        <v>2000</v>
      </c>
    </row>
    <row r="7" spans="1:6" x14ac:dyDescent="0.3">
      <c r="A7" t="s">
        <v>2</v>
      </c>
      <c r="B7" s="4">
        <v>18</v>
      </c>
    </row>
    <row r="9" spans="1:6" x14ac:dyDescent="0.3">
      <c r="A9" t="s">
        <v>3</v>
      </c>
      <c r="B9" s="2" t="s">
        <v>0</v>
      </c>
      <c r="C9" s="2" t="s">
        <v>1</v>
      </c>
      <c r="D9" s="2" t="s">
        <v>7</v>
      </c>
    </row>
    <row r="10" spans="1:6" x14ac:dyDescent="0.3">
      <c r="A10" t="s">
        <v>4</v>
      </c>
      <c r="B10" s="3">
        <v>0.45</v>
      </c>
      <c r="C10">
        <v>600</v>
      </c>
      <c r="D10" s="4">
        <f t="shared" ref="D10:D12" si="0">$B$7*C10</f>
        <v>10800</v>
      </c>
    </row>
    <row r="11" spans="1:6" x14ac:dyDescent="0.3">
      <c r="A11" t="s">
        <v>5</v>
      </c>
      <c r="B11" s="3">
        <v>0.35</v>
      </c>
      <c r="C11">
        <v>300</v>
      </c>
      <c r="D11" s="4">
        <f t="shared" si="0"/>
        <v>5400</v>
      </c>
    </row>
    <row r="12" spans="1:6" x14ac:dyDescent="0.3">
      <c r="A12" t="s">
        <v>6</v>
      </c>
      <c r="B12" s="3">
        <v>0.2</v>
      </c>
      <c r="C12">
        <v>90</v>
      </c>
      <c r="D12" s="4">
        <f t="shared" si="0"/>
        <v>1620</v>
      </c>
    </row>
    <row r="14" spans="1:6" ht="15" customHeight="1" x14ac:dyDescent="0.3">
      <c r="E14" s="13">
        <f>B10</f>
        <v>0.45</v>
      </c>
      <c r="F14" s="8">
        <f>_xll.PTreeNodeProbability(treeCalc_1!$F$2,8)</f>
        <v>0.36000000000000004</v>
      </c>
    </row>
    <row r="15" spans="1:6" ht="15" customHeight="1" x14ac:dyDescent="0.3">
      <c r="E15" s="14">
        <f>D10</f>
        <v>10800</v>
      </c>
      <c r="F15" s="19">
        <f>_xll.PTreeNodeValue(treeCalc_1!$F$2,8)</f>
        <v>4800</v>
      </c>
    </row>
    <row r="16" spans="1:6" ht="15" customHeight="1" x14ac:dyDescent="0.3">
      <c r="D16" s="11" t="b">
        <f>_xll.PTreeNodeDecision(treeCalc_1!$F$2,6)</f>
        <v>1</v>
      </c>
      <c r="E16" s="12" t="s">
        <v>1</v>
      </c>
    </row>
    <row r="17" spans="1:6" ht="15" customHeight="1" x14ac:dyDescent="0.3">
      <c r="D17" s="14">
        <f>-B6</f>
        <v>-2000</v>
      </c>
      <c r="E17" s="18">
        <f>_xll.PTreeNodeValue(treeCalc_1!$F$2,6)</f>
        <v>1074</v>
      </c>
    </row>
    <row r="18" spans="1:6" ht="15" customHeight="1" x14ac:dyDescent="0.3">
      <c r="E18" s="13">
        <f>B11</f>
        <v>0.35</v>
      </c>
      <c r="F18" s="8">
        <f>_xll.PTreeNodeProbability(treeCalc_1!$F$2,9)</f>
        <v>0.27999999999999997</v>
      </c>
    </row>
    <row r="19" spans="1:6" ht="15" customHeight="1" x14ac:dyDescent="0.3">
      <c r="E19" s="14">
        <f>D11</f>
        <v>5400</v>
      </c>
      <c r="F19" s="19">
        <f>_xll.PTreeNodeValue(treeCalc_1!$F$2,9)</f>
        <v>-600</v>
      </c>
    </row>
    <row r="20" spans="1:6" ht="15" customHeight="1" x14ac:dyDescent="0.3">
      <c r="E20" s="13">
        <f>B12</f>
        <v>0.2</v>
      </c>
      <c r="F20" s="8">
        <f>_xll.PTreeNodeProbability(treeCalc_1!$F$2,10)</f>
        <v>0.16000000000000003</v>
      </c>
    </row>
    <row r="21" spans="1:6" ht="15" customHeight="1" x14ac:dyDescent="0.3">
      <c r="E21" s="14">
        <f>D12</f>
        <v>1620</v>
      </c>
      <c r="F21" s="19">
        <f>_xll.PTreeNodeValue(treeCalc_1!$F$2,10)</f>
        <v>-4380</v>
      </c>
    </row>
    <row r="22" spans="1:6" ht="15" customHeight="1" x14ac:dyDescent="0.3">
      <c r="C22" s="13">
        <f>1-B4</f>
        <v>0.8</v>
      </c>
      <c r="D22" s="10" t="s">
        <v>63</v>
      </c>
    </row>
    <row r="23" spans="1:6" ht="15" customHeight="1" x14ac:dyDescent="0.3">
      <c r="C23" s="9">
        <v>0</v>
      </c>
      <c r="D23" s="17">
        <f>_xll.PTreeNodeValue(treeCalc_1!$F$2,4)</f>
        <v>1074</v>
      </c>
    </row>
    <row r="24" spans="1:6" ht="15" customHeight="1" x14ac:dyDescent="0.3">
      <c r="D24" s="11" t="b">
        <f>_xll.PTreeNodeDecision(treeCalc_1!$F$2,7)</f>
        <v>0</v>
      </c>
      <c r="E24" s="8">
        <f>_xll.PTreeNodeProbability(treeCalc_1!$F$2,7)</f>
        <v>0</v>
      </c>
    </row>
    <row r="25" spans="1:6" ht="15" customHeight="1" x14ac:dyDescent="0.3">
      <c r="D25" s="9">
        <v>0</v>
      </c>
      <c r="E25" s="19">
        <f>_xll.PTreeNodeValue(treeCalc_1!$F$2,7)</f>
        <v>-4000</v>
      </c>
    </row>
    <row r="26" spans="1:6" ht="15" customHeight="1" x14ac:dyDescent="0.3">
      <c r="B26" s="11" t="b">
        <f>_xll.PTreeNodeDecision(treeCalc_1!$F$2,2)</f>
        <v>1</v>
      </c>
      <c r="C26" s="12" t="s">
        <v>60</v>
      </c>
    </row>
    <row r="27" spans="1:6" ht="15" customHeight="1" x14ac:dyDescent="0.3">
      <c r="B27" s="14">
        <f>-B5</f>
        <v>-4000</v>
      </c>
      <c r="C27" s="18">
        <f>_xll.PTreeNodeValue(treeCalc_1!$F$2,2)</f>
        <v>59.2</v>
      </c>
    </row>
    <row r="28" spans="1:6" ht="15" customHeight="1" x14ac:dyDescent="0.3">
      <c r="C28" s="13">
        <f>B4</f>
        <v>0.2</v>
      </c>
      <c r="D28" s="8">
        <f>_xll.PTreeNodeProbability(treeCalc_1!$F$2,5)</f>
        <v>0.2</v>
      </c>
    </row>
    <row r="29" spans="1:6" ht="15" customHeight="1" x14ac:dyDescent="0.3">
      <c r="C29" s="9">
        <v>0</v>
      </c>
      <c r="D29" s="19">
        <f>_xll.PTreeNodeValue(treeCalc_1!$F$2,5)</f>
        <v>-4000</v>
      </c>
    </row>
    <row r="30" spans="1:6" ht="15" customHeight="1" x14ac:dyDescent="0.3">
      <c r="A30" s="9"/>
      <c r="B30" s="10" t="s">
        <v>55</v>
      </c>
    </row>
    <row r="31" spans="1:6" ht="15" customHeight="1" x14ac:dyDescent="0.3">
      <c r="A31" s="9"/>
      <c r="B31" s="17">
        <f>_xll.PTreeNodeValue(treeCalc_1!$F$2,1)</f>
        <v>59.2</v>
      </c>
    </row>
    <row r="32" spans="1:6" ht="15" customHeight="1" x14ac:dyDescent="0.3">
      <c r="B32" s="11" t="b">
        <f>_xll.PTreeNodeDecision(treeCalc_1!$F$2,3)</f>
        <v>0</v>
      </c>
      <c r="C32" s="8">
        <f>_xll.PTreeNodeProbability(treeCalc_1!$F$2,3)</f>
        <v>0</v>
      </c>
    </row>
    <row r="33" spans="2:3" ht="15" customHeight="1" x14ac:dyDescent="0.3">
      <c r="B33" s="9">
        <v>0</v>
      </c>
      <c r="C33" s="19">
        <f>_xll.PTreeNodeValue(treeCalc_1!$F$2,3)</f>
        <v>0</v>
      </c>
    </row>
    <row r="34" spans="2:3" x14ac:dyDescent="0.3">
      <c r="B34" s="4"/>
    </row>
    <row r="38" spans="2:3" x14ac:dyDescent="0.3">
      <c r="B38" s="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/>
  </sheetViews>
  <sheetFormatPr defaultColWidth="15.6640625" defaultRowHeight="14.4" x14ac:dyDescent="0.3"/>
  <cols>
    <col min="1" max="16384" width="15.6640625" style="5"/>
  </cols>
  <sheetData>
    <row r="1" spans="1:16" x14ac:dyDescent="0.3">
      <c r="A1" s="5" t="s">
        <v>10</v>
      </c>
      <c r="B1" s="6" t="s">
        <v>54</v>
      </c>
      <c r="E1" s="5" t="s">
        <v>18</v>
      </c>
      <c r="F1" s="5">
        <v>3</v>
      </c>
      <c r="H1" s="5" t="s">
        <v>24</v>
      </c>
      <c r="I1" s="6" t="s">
        <v>50</v>
      </c>
      <c r="K1" s="5" t="s">
        <v>29</v>
      </c>
      <c r="L1" s="5">
        <v>100</v>
      </c>
    </row>
    <row r="2" spans="1:16" x14ac:dyDescent="0.3">
      <c r="A2" s="5" t="s">
        <v>11</v>
      </c>
      <c r="B2" s="5" t="e">
        <f>Model!#REF!</f>
        <v>#REF!</v>
      </c>
      <c r="E2" s="5" t="s">
        <v>19</v>
      </c>
      <c r="F2" s="5">
        <f>_xll.PTreeEvaluate5(B3,$L$11:$L$20,$J$11:$J$20,$K$11:$K$20,$N$11:$N$20,$G$11:$G$20,,L1)</f>
        <v>6715009</v>
      </c>
    </row>
    <row r="3" spans="1:16" x14ac:dyDescent="0.3">
      <c r="A3" s="5" t="s">
        <v>12</v>
      </c>
      <c r="B3" s="5" t="s">
        <v>53</v>
      </c>
      <c r="E3" s="5" t="s">
        <v>20</v>
      </c>
      <c r="F3" s="6" t="s">
        <v>46</v>
      </c>
      <c r="H3" s="5" t="s">
        <v>25</v>
      </c>
      <c r="I3" s="16" t="s">
        <v>48</v>
      </c>
    </row>
    <row r="4" spans="1:16" x14ac:dyDescent="0.3">
      <c r="A4" s="5" t="s">
        <v>13</v>
      </c>
      <c r="B4" s="5" t="s">
        <v>45</v>
      </c>
      <c r="E4" s="5" t="s">
        <v>21</v>
      </c>
      <c r="F4" s="6" t="s">
        <v>47</v>
      </c>
      <c r="H4" s="5" t="s">
        <v>26</v>
      </c>
      <c r="I4" s="6" t="s">
        <v>49</v>
      </c>
    </row>
    <row r="5" spans="1:16" x14ac:dyDescent="0.3">
      <c r="A5" s="5" t="s">
        <v>14</v>
      </c>
      <c r="B5" s="5">
        <v>0</v>
      </c>
      <c r="E5" s="5" t="s">
        <v>22</v>
      </c>
      <c r="F5" s="6" t="s">
        <v>47</v>
      </c>
      <c r="H5" s="5" t="s">
        <v>27</v>
      </c>
      <c r="I5" s="7" t="s">
        <v>48</v>
      </c>
    </row>
    <row r="6" spans="1:16" x14ac:dyDescent="0.3">
      <c r="A6" s="5" t="s">
        <v>15</v>
      </c>
      <c r="E6" s="5" t="s">
        <v>23</v>
      </c>
      <c r="F6" s="6" t="s">
        <v>46</v>
      </c>
      <c r="H6" s="5" t="s">
        <v>28</v>
      </c>
      <c r="I6" s="6" t="s">
        <v>49</v>
      </c>
    </row>
    <row r="7" spans="1:16" x14ac:dyDescent="0.3">
      <c r="A7" s="5" t="s">
        <v>16</v>
      </c>
    </row>
    <row r="8" spans="1:16" x14ac:dyDescent="0.3">
      <c r="A8" s="5" t="s">
        <v>17</v>
      </c>
      <c r="B8" s="5">
        <v>10</v>
      </c>
    </row>
    <row r="10" spans="1:16" x14ac:dyDescent="0.3">
      <c r="A10" s="5" t="s">
        <v>30</v>
      </c>
      <c r="B10" s="5" t="s">
        <v>31</v>
      </c>
      <c r="C10" s="5" t="s">
        <v>32</v>
      </c>
      <c r="D10" s="5" t="s">
        <v>33</v>
      </c>
      <c r="E10" s="5" t="s">
        <v>34</v>
      </c>
      <c r="F10" s="5" t="s">
        <v>35</v>
      </c>
      <c r="G10" s="5" t="s">
        <v>36</v>
      </c>
      <c r="H10" s="5" t="s">
        <v>37</v>
      </c>
      <c r="I10" s="5" t="s">
        <v>38</v>
      </c>
      <c r="J10" s="5" t="s">
        <v>39</v>
      </c>
      <c r="K10" s="5" t="s">
        <v>40</v>
      </c>
      <c r="L10" s="5" t="s">
        <v>12</v>
      </c>
      <c r="M10" s="5" t="s">
        <v>41</v>
      </c>
      <c r="N10" s="5" t="s">
        <v>42</v>
      </c>
      <c r="O10" s="5" t="s">
        <v>43</v>
      </c>
      <c r="P10" s="5" t="s">
        <v>44</v>
      </c>
    </row>
    <row r="11" spans="1:16" x14ac:dyDescent="0.3">
      <c r="A11" s="5">
        <f>Model!$B$31</f>
        <v>59.2</v>
      </c>
      <c r="B11" s="5" t="str">
        <f>B1</f>
        <v>New Product Decisions</v>
      </c>
      <c r="C11" s="5">
        <v>0</v>
      </c>
      <c r="I11" s="5" t="s">
        <v>51</v>
      </c>
      <c r="J11" s="5">
        <f>Model!$A$31</f>
        <v>0</v>
      </c>
      <c r="K11" s="5">
        <f>Model!$A$30</f>
        <v>0</v>
      </c>
      <c r="L11" s="5" t="s">
        <v>57</v>
      </c>
      <c r="M11" s="6" t="s">
        <v>52</v>
      </c>
      <c r="O11" s="5" t="str">
        <f>Model!$B$30</f>
        <v>Continue development?</v>
      </c>
      <c r="P11" s="5" t="b">
        <v>0</v>
      </c>
    </row>
    <row r="12" spans="1:16" x14ac:dyDescent="0.3">
      <c r="A12" s="5">
        <f>Model!$C$27</f>
        <v>59.2</v>
      </c>
      <c r="B12" s="6" t="s">
        <v>58</v>
      </c>
      <c r="C12" s="5">
        <v>0</v>
      </c>
      <c r="I12" s="5" t="s">
        <v>51</v>
      </c>
      <c r="J12" s="5">
        <f>Model!$B$27</f>
        <v>-4000</v>
      </c>
      <c r="L12" s="5" t="s">
        <v>62</v>
      </c>
      <c r="M12" s="6" t="s">
        <v>52</v>
      </c>
      <c r="O12" s="5" t="str">
        <f>Model!$C$26</f>
        <v>Technological success?</v>
      </c>
      <c r="P12" s="5" t="b">
        <v>0</v>
      </c>
    </row>
    <row r="13" spans="1:16" x14ac:dyDescent="0.3">
      <c r="A13" s="5">
        <f>Model!$C$33</f>
        <v>0</v>
      </c>
      <c r="B13" s="6" t="s">
        <v>59</v>
      </c>
      <c r="C13" s="5">
        <v>0</v>
      </c>
      <c r="H13" s="5" t="s">
        <v>51</v>
      </c>
      <c r="I13" s="5" t="s">
        <v>51</v>
      </c>
      <c r="J13" s="5">
        <f>Model!$B$33</f>
        <v>0</v>
      </c>
      <c r="L13" s="5" t="s">
        <v>56</v>
      </c>
      <c r="M13" s="6" t="s">
        <v>52</v>
      </c>
      <c r="P13" s="5" t="b">
        <v>0</v>
      </c>
    </row>
    <row r="14" spans="1:16" x14ac:dyDescent="0.3">
      <c r="A14" s="5">
        <f>Model!$D$23</f>
        <v>1074</v>
      </c>
      <c r="B14" s="6" t="s">
        <v>58</v>
      </c>
      <c r="C14" s="5">
        <v>0</v>
      </c>
      <c r="I14" s="5" t="s">
        <v>51</v>
      </c>
      <c r="J14" s="5">
        <f>Model!$C$23</f>
        <v>0</v>
      </c>
      <c r="K14" s="5">
        <f>Model!$C$22</f>
        <v>0.8</v>
      </c>
      <c r="L14" s="5" t="s">
        <v>65</v>
      </c>
      <c r="M14" s="6" t="s">
        <v>52</v>
      </c>
      <c r="O14" s="5" t="str">
        <f>Model!$D$22</f>
        <v>Market product?</v>
      </c>
      <c r="P14" s="5" t="b">
        <v>0</v>
      </c>
    </row>
    <row r="15" spans="1:16" x14ac:dyDescent="0.3">
      <c r="A15" s="5">
        <f>Model!$D$29</f>
        <v>-4000</v>
      </c>
      <c r="B15" s="6" t="s">
        <v>59</v>
      </c>
      <c r="C15" s="5">
        <v>0</v>
      </c>
      <c r="H15" s="5" t="s">
        <v>51</v>
      </c>
      <c r="I15" s="5" t="s">
        <v>51</v>
      </c>
      <c r="J15" s="5">
        <f>Model!$C$29</f>
        <v>0</v>
      </c>
      <c r="K15" s="5">
        <f>Model!$C$28</f>
        <v>0.2</v>
      </c>
      <c r="L15" s="5" t="s">
        <v>61</v>
      </c>
      <c r="M15" s="6" t="s">
        <v>52</v>
      </c>
      <c r="P15" s="5" t="b">
        <v>0</v>
      </c>
    </row>
    <row r="16" spans="1:16" x14ac:dyDescent="0.3">
      <c r="A16" s="5">
        <f>Model!$E$17</f>
        <v>1074</v>
      </c>
      <c r="B16" s="6" t="s">
        <v>58</v>
      </c>
      <c r="C16" s="5">
        <v>0</v>
      </c>
      <c r="I16" s="5" t="s">
        <v>51</v>
      </c>
      <c r="J16" s="5">
        <f>Model!$D$17</f>
        <v>-2000</v>
      </c>
      <c r="L16" s="5" t="s">
        <v>67</v>
      </c>
      <c r="M16" s="6" t="s">
        <v>52</v>
      </c>
      <c r="O16" s="5" t="str">
        <f>Model!$E$16</f>
        <v>Sales volume</v>
      </c>
      <c r="P16" s="5" t="b">
        <v>0</v>
      </c>
    </row>
    <row r="17" spans="1:16" x14ac:dyDescent="0.3">
      <c r="A17" s="5">
        <f>Model!$E$25</f>
        <v>-4000</v>
      </c>
      <c r="B17" s="6" t="s">
        <v>59</v>
      </c>
      <c r="C17" s="5">
        <v>0</v>
      </c>
      <c r="H17" s="5" t="s">
        <v>51</v>
      </c>
      <c r="I17" s="5" t="s">
        <v>51</v>
      </c>
      <c r="J17" s="5">
        <f>Model!$D$25</f>
        <v>0</v>
      </c>
      <c r="L17" s="5" t="s">
        <v>64</v>
      </c>
      <c r="M17" s="6" t="s">
        <v>52</v>
      </c>
      <c r="P17" s="5" t="b">
        <v>0</v>
      </c>
    </row>
    <row r="18" spans="1:16" x14ac:dyDescent="0.3">
      <c r="A18" s="5">
        <f>Model!$F$15</f>
        <v>4800</v>
      </c>
      <c r="B18" s="6" t="s">
        <v>4</v>
      </c>
      <c r="C18" s="5">
        <v>0</v>
      </c>
      <c r="H18" s="5" t="s">
        <v>51</v>
      </c>
      <c r="I18" s="5" t="s">
        <v>51</v>
      </c>
      <c r="J18" s="5">
        <f>Model!$E$15</f>
        <v>10800</v>
      </c>
      <c r="K18" s="5">
        <f>Model!$E$14</f>
        <v>0.45</v>
      </c>
      <c r="L18" s="5" t="s">
        <v>66</v>
      </c>
      <c r="M18" s="6" t="s">
        <v>52</v>
      </c>
      <c r="P18" s="5" t="b">
        <v>0</v>
      </c>
    </row>
    <row r="19" spans="1:16" x14ac:dyDescent="0.3">
      <c r="A19" s="5">
        <f>Model!$F$19</f>
        <v>-600</v>
      </c>
      <c r="B19" s="6" t="s">
        <v>5</v>
      </c>
      <c r="C19" s="5">
        <v>0</v>
      </c>
      <c r="H19" s="5" t="s">
        <v>51</v>
      </c>
      <c r="I19" s="5" t="s">
        <v>51</v>
      </c>
      <c r="J19" s="5">
        <f>Model!$E$19</f>
        <v>5400</v>
      </c>
      <c r="K19" s="5">
        <f>Model!$E$18</f>
        <v>0.35</v>
      </c>
      <c r="L19" s="5" t="s">
        <v>66</v>
      </c>
      <c r="M19" s="6" t="s">
        <v>52</v>
      </c>
      <c r="P19" s="5" t="b">
        <v>0</v>
      </c>
    </row>
    <row r="20" spans="1:16" x14ac:dyDescent="0.3">
      <c r="A20" s="5">
        <f>Model!$F$21</f>
        <v>-4380</v>
      </c>
      <c r="B20" s="6" t="s">
        <v>6</v>
      </c>
      <c r="C20" s="5">
        <v>0</v>
      </c>
      <c r="H20" s="5" t="s">
        <v>51</v>
      </c>
      <c r="I20" s="5" t="s">
        <v>51</v>
      </c>
      <c r="J20" s="5">
        <f>Model!$E$21</f>
        <v>1620</v>
      </c>
      <c r="K20" s="5">
        <f>Model!$E$20</f>
        <v>0.2</v>
      </c>
      <c r="L20" s="5" t="s">
        <v>66</v>
      </c>
      <c r="M20" s="6" t="s">
        <v>52</v>
      </c>
      <c r="P20" s="5" t="b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9"/>
  <sheetViews>
    <sheetView showGridLines="0" tabSelected="1" workbookViewId="0">
      <selection activeCell="B1" sqref="B1"/>
    </sheetView>
  </sheetViews>
  <sheetFormatPr defaultColWidth="9.21875" defaultRowHeight="14.4" x14ac:dyDescent="0.3"/>
  <cols>
    <col min="1" max="1" width="0.33203125" customWidth="1"/>
    <col min="2" max="5" width="15.77734375" customWidth="1"/>
  </cols>
  <sheetData>
    <row r="1" spans="2:2" s="21" customFormat="1" ht="17.399999999999999" x14ac:dyDescent="0.3">
      <c r="B1" s="24" t="s">
        <v>71</v>
      </c>
    </row>
    <row r="2" spans="2:2" s="22" customFormat="1" ht="10.199999999999999" x14ac:dyDescent="0.2">
      <c r="B2" s="25" t="s">
        <v>72</v>
      </c>
    </row>
    <row r="3" spans="2:2" s="22" customFormat="1" ht="10.199999999999999" x14ac:dyDescent="0.2">
      <c r="B3" s="25" t="s">
        <v>79</v>
      </c>
    </row>
    <row r="4" spans="2:2" s="22" customFormat="1" ht="10.199999999999999" x14ac:dyDescent="0.2">
      <c r="B4" s="25" t="s">
        <v>73</v>
      </c>
    </row>
    <row r="5" spans="2:2" s="22" customFormat="1" ht="10.199999999999999" x14ac:dyDescent="0.2">
      <c r="B5" s="25" t="s">
        <v>74</v>
      </c>
    </row>
    <row r="6" spans="2:2" s="23" customFormat="1" ht="10.199999999999999" x14ac:dyDescent="0.2">
      <c r="B6" s="26" t="s">
        <v>75</v>
      </c>
    </row>
    <row r="38" spans="2:5" ht="15" thickBot="1" x14ac:dyDescent="0.35"/>
    <row r="39" spans="2:5" ht="15" thickBot="1" x14ac:dyDescent="0.35">
      <c r="B39" s="27" t="s">
        <v>76</v>
      </c>
      <c r="C39" s="37"/>
      <c r="D39" s="37"/>
      <c r="E39" s="28"/>
    </row>
    <row r="40" spans="2:5" x14ac:dyDescent="0.3">
      <c r="B40" s="29" t="s">
        <v>58</v>
      </c>
      <c r="C40" s="40"/>
      <c r="D40" s="45" t="s">
        <v>59</v>
      </c>
      <c r="E40" s="30"/>
    </row>
    <row r="41" spans="2:5" ht="21.6" x14ac:dyDescent="0.3">
      <c r="B41" s="33" t="s">
        <v>77</v>
      </c>
      <c r="C41" s="42" t="s">
        <v>78</v>
      </c>
      <c r="D41" s="41" t="s">
        <v>77</v>
      </c>
      <c r="E41" s="36" t="s">
        <v>78</v>
      </c>
    </row>
    <row r="42" spans="2:5" x14ac:dyDescent="0.3">
      <c r="B42" s="31">
        <v>0.1</v>
      </c>
      <c r="C42" s="43">
        <v>1000</v>
      </c>
      <c r="D42" s="38">
        <v>0.2</v>
      </c>
      <c r="E42" s="34">
        <v>4500</v>
      </c>
    </row>
    <row r="43" spans="2:5" x14ac:dyDescent="0.3">
      <c r="B43" s="31">
        <v>0.1</v>
      </c>
      <c r="C43" s="43">
        <v>1500</v>
      </c>
      <c r="D43" s="38">
        <v>0.2</v>
      </c>
      <c r="E43" s="34">
        <v>5000</v>
      </c>
    </row>
    <row r="44" spans="2:5" x14ac:dyDescent="0.3">
      <c r="B44" s="31">
        <v>0.1</v>
      </c>
      <c r="C44" s="43">
        <v>2000</v>
      </c>
      <c r="D44" s="38">
        <v>0.25</v>
      </c>
      <c r="E44" s="34">
        <v>3500</v>
      </c>
    </row>
    <row r="45" spans="2:5" x14ac:dyDescent="0.3">
      <c r="B45" s="31">
        <v>0.1</v>
      </c>
      <c r="C45" s="43">
        <v>2500</v>
      </c>
      <c r="D45" s="38">
        <v>0.25</v>
      </c>
      <c r="E45" s="34">
        <v>4000</v>
      </c>
    </row>
    <row r="46" spans="2:5" x14ac:dyDescent="0.3">
      <c r="B46" s="31">
        <v>0.1</v>
      </c>
      <c r="C46" s="43">
        <v>3000</v>
      </c>
      <c r="D46" s="38">
        <v>0.25</v>
      </c>
      <c r="E46" s="34">
        <v>4500</v>
      </c>
    </row>
    <row r="47" spans="2:5" x14ac:dyDescent="0.3">
      <c r="B47" s="31">
        <v>0.1</v>
      </c>
      <c r="C47" s="43">
        <v>3500</v>
      </c>
      <c r="D47" s="38">
        <v>0.25</v>
      </c>
      <c r="E47" s="34">
        <v>5000</v>
      </c>
    </row>
    <row r="48" spans="2:5" x14ac:dyDescent="0.3">
      <c r="B48" s="31">
        <v>0.1</v>
      </c>
      <c r="C48" s="43">
        <v>4000</v>
      </c>
      <c r="D48" s="38">
        <v>0.30000000000000004</v>
      </c>
      <c r="E48" s="34">
        <v>3000</v>
      </c>
    </row>
    <row r="49" spans="2:5" x14ac:dyDescent="0.3">
      <c r="B49" s="31">
        <v>0.1</v>
      </c>
      <c r="C49" s="43">
        <v>4500</v>
      </c>
      <c r="D49" s="38">
        <v>0.30000000000000004</v>
      </c>
      <c r="E49" s="34">
        <v>3500</v>
      </c>
    </row>
    <row r="50" spans="2:5" x14ac:dyDescent="0.3">
      <c r="B50" s="31">
        <v>0.1</v>
      </c>
      <c r="C50" s="43">
        <v>5000</v>
      </c>
      <c r="D50" s="38">
        <v>0.30000000000000004</v>
      </c>
      <c r="E50" s="34">
        <v>4000</v>
      </c>
    </row>
    <row r="51" spans="2:5" x14ac:dyDescent="0.3">
      <c r="B51" s="31">
        <v>0.15000000000000002</v>
      </c>
      <c r="C51" s="43">
        <v>1000</v>
      </c>
      <c r="D51" s="38">
        <v>0.30000000000000004</v>
      </c>
      <c r="E51" s="34">
        <v>4500</v>
      </c>
    </row>
    <row r="52" spans="2:5" x14ac:dyDescent="0.3">
      <c r="B52" s="31">
        <v>0.15000000000000002</v>
      </c>
      <c r="C52" s="43">
        <v>1500</v>
      </c>
      <c r="D52" s="38">
        <v>0.30000000000000004</v>
      </c>
      <c r="E52" s="34">
        <v>5000</v>
      </c>
    </row>
    <row r="53" spans="2:5" x14ac:dyDescent="0.3">
      <c r="B53" s="31">
        <v>0.15000000000000002</v>
      </c>
      <c r="C53" s="43">
        <v>2000</v>
      </c>
      <c r="D53" s="38">
        <v>0.35000000000000003</v>
      </c>
      <c r="E53" s="34">
        <v>2000</v>
      </c>
    </row>
    <row r="54" spans="2:5" x14ac:dyDescent="0.3">
      <c r="B54" s="31">
        <v>0.15000000000000002</v>
      </c>
      <c r="C54" s="43">
        <v>2500</v>
      </c>
      <c r="D54" s="38">
        <v>0.35000000000000003</v>
      </c>
      <c r="E54" s="34">
        <v>2500</v>
      </c>
    </row>
    <row r="55" spans="2:5" x14ac:dyDescent="0.3">
      <c r="B55" s="31">
        <v>0.15000000000000002</v>
      </c>
      <c r="C55" s="43">
        <v>3000</v>
      </c>
      <c r="D55" s="38">
        <v>0.35000000000000003</v>
      </c>
      <c r="E55" s="34">
        <v>3000</v>
      </c>
    </row>
    <row r="56" spans="2:5" x14ac:dyDescent="0.3">
      <c r="B56" s="31">
        <v>0.15000000000000002</v>
      </c>
      <c r="C56" s="43">
        <v>3500</v>
      </c>
      <c r="D56" s="38">
        <v>0.35000000000000003</v>
      </c>
      <c r="E56" s="34">
        <v>3500</v>
      </c>
    </row>
    <row r="57" spans="2:5" x14ac:dyDescent="0.3">
      <c r="B57" s="31">
        <v>0.15000000000000002</v>
      </c>
      <c r="C57" s="43">
        <v>4000</v>
      </c>
      <c r="D57" s="38">
        <v>0.35000000000000003</v>
      </c>
      <c r="E57" s="34">
        <v>4000</v>
      </c>
    </row>
    <row r="58" spans="2:5" x14ac:dyDescent="0.3">
      <c r="B58" s="31">
        <v>0.15000000000000002</v>
      </c>
      <c r="C58" s="43">
        <v>4500</v>
      </c>
      <c r="D58" s="38">
        <v>0.35000000000000003</v>
      </c>
      <c r="E58" s="34">
        <v>4500</v>
      </c>
    </row>
    <row r="59" spans="2:5" x14ac:dyDescent="0.3">
      <c r="B59" s="31">
        <v>0.15000000000000002</v>
      </c>
      <c r="C59" s="43">
        <v>5000</v>
      </c>
      <c r="D59" s="38">
        <v>0.35000000000000003</v>
      </c>
      <c r="E59" s="34">
        <v>5000</v>
      </c>
    </row>
    <row r="60" spans="2:5" x14ac:dyDescent="0.3">
      <c r="B60" s="31">
        <v>0.2</v>
      </c>
      <c r="C60" s="43">
        <v>1000</v>
      </c>
      <c r="D60" s="38">
        <v>0.4</v>
      </c>
      <c r="E60" s="34">
        <v>2000</v>
      </c>
    </row>
    <row r="61" spans="2:5" x14ac:dyDescent="0.3">
      <c r="B61" s="31">
        <v>0.2</v>
      </c>
      <c r="C61" s="43">
        <v>1500</v>
      </c>
      <c r="D61" s="38">
        <v>0.4</v>
      </c>
      <c r="E61" s="34">
        <v>2500</v>
      </c>
    </row>
    <row r="62" spans="2:5" x14ac:dyDescent="0.3">
      <c r="B62" s="31">
        <v>0.2</v>
      </c>
      <c r="C62" s="43">
        <v>2000</v>
      </c>
      <c r="D62" s="38">
        <v>0.4</v>
      </c>
      <c r="E62" s="34">
        <v>3000</v>
      </c>
    </row>
    <row r="63" spans="2:5" x14ac:dyDescent="0.3">
      <c r="B63" s="31">
        <v>0.2</v>
      </c>
      <c r="C63" s="43">
        <v>2500</v>
      </c>
      <c r="D63" s="38">
        <v>0.4</v>
      </c>
      <c r="E63" s="34">
        <v>3500</v>
      </c>
    </row>
    <row r="64" spans="2:5" x14ac:dyDescent="0.3">
      <c r="B64" s="31">
        <v>0.2</v>
      </c>
      <c r="C64" s="43">
        <v>3000</v>
      </c>
      <c r="D64" s="38">
        <v>0.4</v>
      </c>
      <c r="E64" s="34">
        <v>4000</v>
      </c>
    </row>
    <row r="65" spans="2:5" x14ac:dyDescent="0.3">
      <c r="B65" s="31">
        <v>0.2</v>
      </c>
      <c r="C65" s="43">
        <v>3500</v>
      </c>
      <c r="D65" s="38">
        <v>0.4</v>
      </c>
      <c r="E65" s="34">
        <v>4500</v>
      </c>
    </row>
    <row r="66" spans="2:5" x14ac:dyDescent="0.3">
      <c r="B66" s="31">
        <v>0.2</v>
      </c>
      <c r="C66" s="43">
        <v>4000</v>
      </c>
      <c r="D66" s="38">
        <v>0.4</v>
      </c>
      <c r="E66" s="34">
        <v>5000</v>
      </c>
    </row>
    <row r="67" spans="2:5" x14ac:dyDescent="0.3">
      <c r="B67" s="31">
        <v>0.25</v>
      </c>
      <c r="C67" s="43">
        <v>1000</v>
      </c>
      <c r="D67" s="38"/>
      <c r="E67" s="34"/>
    </row>
    <row r="68" spans="2:5" x14ac:dyDescent="0.3">
      <c r="B68" s="31">
        <v>0.25</v>
      </c>
      <c r="C68" s="43">
        <v>1500</v>
      </c>
      <c r="D68" s="38"/>
      <c r="E68" s="34"/>
    </row>
    <row r="69" spans="2:5" x14ac:dyDescent="0.3">
      <c r="B69" s="31">
        <v>0.25</v>
      </c>
      <c r="C69" s="43">
        <v>2000</v>
      </c>
      <c r="D69" s="38"/>
      <c r="E69" s="34"/>
    </row>
    <row r="70" spans="2:5" x14ac:dyDescent="0.3">
      <c r="B70" s="31">
        <v>0.25</v>
      </c>
      <c r="C70" s="43">
        <v>2500</v>
      </c>
      <c r="D70" s="38"/>
      <c r="E70" s="34"/>
    </row>
    <row r="71" spans="2:5" x14ac:dyDescent="0.3">
      <c r="B71" s="31">
        <v>0.25</v>
      </c>
      <c r="C71" s="43">
        <v>3000</v>
      </c>
      <c r="D71" s="38"/>
      <c r="E71" s="34"/>
    </row>
    <row r="72" spans="2:5" x14ac:dyDescent="0.3">
      <c r="B72" s="31">
        <v>0.30000000000000004</v>
      </c>
      <c r="C72" s="43">
        <v>1000</v>
      </c>
      <c r="D72" s="38"/>
      <c r="E72" s="34"/>
    </row>
    <row r="73" spans="2:5" x14ac:dyDescent="0.3">
      <c r="B73" s="31">
        <v>0.30000000000000004</v>
      </c>
      <c r="C73" s="43">
        <v>1500</v>
      </c>
      <c r="D73" s="38"/>
      <c r="E73" s="34"/>
    </row>
    <row r="74" spans="2:5" x14ac:dyDescent="0.3">
      <c r="B74" s="31">
        <v>0.30000000000000004</v>
      </c>
      <c r="C74" s="43">
        <v>2000</v>
      </c>
      <c r="D74" s="38"/>
      <c r="E74" s="34"/>
    </row>
    <row r="75" spans="2:5" x14ac:dyDescent="0.3">
      <c r="B75" s="31">
        <v>0.30000000000000004</v>
      </c>
      <c r="C75" s="43">
        <v>2500</v>
      </c>
      <c r="D75" s="38"/>
      <c r="E75" s="34"/>
    </row>
    <row r="76" spans="2:5" x14ac:dyDescent="0.3">
      <c r="B76" s="31">
        <v>0.35000000000000003</v>
      </c>
      <c r="C76" s="43">
        <v>1000</v>
      </c>
      <c r="D76" s="38"/>
      <c r="E76" s="34"/>
    </row>
    <row r="77" spans="2:5" x14ac:dyDescent="0.3">
      <c r="B77" s="31">
        <v>0.35000000000000003</v>
      </c>
      <c r="C77" s="43">
        <v>1500</v>
      </c>
      <c r="D77" s="38"/>
      <c r="E77" s="34"/>
    </row>
    <row r="78" spans="2:5" x14ac:dyDescent="0.3">
      <c r="B78" s="31">
        <v>0.4</v>
      </c>
      <c r="C78" s="43">
        <v>1000</v>
      </c>
      <c r="D78" s="38"/>
      <c r="E78" s="34"/>
    </row>
    <row r="79" spans="2:5" ht="15" thickBot="1" x14ac:dyDescent="0.35">
      <c r="B79" s="32">
        <v>0.4</v>
      </c>
      <c r="C79" s="44">
        <v>1500</v>
      </c>
      <c r="D79" s="39"/>
      <c r="E79" s="35"/>
    </row>
  </sheetData>
  <mergeCells count="3">
    <mergeCell ref="B39:E39"/>
    <mergeCell ref="B40:C40"/>
    <mergeCell ref="D40:E4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</vt:lpstr>
      <vt:lpstr>treeCalc_1</vt:lpstr>
      <vt:lpstr>Strategy Region B4, B5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2014-02-05T01:08:53Z</dcterms:created>
  <dcterms:modified xsi:type="dcterms:W3CDTF">2014-03-13T15:45:03Z</dcterms:modified>
</cp:coreProperties>
</file>